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15" windowHeight="7755" tabRatio="357" firstSheet="4" activeTab="4"/>
  </bookViews>
  <sheets>
    <sheet name="Programación No tocar" sheetId="4" r:id="rId1"/>
    <sheet name="Comparativa" sheetId="1" r:id="rId2"/>
    <sheet name="Escala Nacional de Salarios" sheetId="3" r:id="rId3"/>
    <sheet name="Escala 1 2020 " sheetId="7" state="hidden" r:id="rId4"/>
    <sheet name="Escala 2 2019" sheetId="6" r:id="rId5"/>
  </sheets>
  <definedNames>
    <definedName name="_xlnm._FilterDatabase" localSheetId="1" hidden="1">Comparativa!$E$3:$E$509</definedName>
    <definedName name="_xlnm.Print_Area" localSheetId="1">Comparativa!$B$3:$H$17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7" l="1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D8" i="7"/>
  <c r="E8" i="7"/>
  <c r="F8" i="7"/>
  <c r="G8" i="7"/>
  <c r="H8" i="7"/>
  <c r="I8" i="7"/>
  <c r="J8" i="7"/>
  <c r="K8" i="7"/>
  <c r="L8" i="7"/>
  <c r="M8" i="7"/>
  <c r="N8" i="7"/>
  <c r="O8" i="7"/>
  <c r="P8" i="7"/>
  <c r="C8" i="7"/>
  <c r="D8" i="6" l="1"/>
  <c r="E8" i="6"/>
  <c r="F8" i="6"/>
  <c r="G8" i="6"/>
  <c r="H8" i="6"/>
  <c r="I8" i="6"/>
  <c r="J8" i="6"/>
  <c r="K8" i="6"/>
  <c r="L8" i="6"/>
  <c r="M8" i="6"/>
  <c r="N8" i="6"/>
  <c r="O8" i="6"/>
  <c r="P8" i="6"/>
  <c r="D9" i="6"/>
  <c r="E9" i="6"/>
  <c r="F9" i="6"/>
  <c r="G9" i="6"/>
  <c r="H9" i="6"/>
  <c r="I9" i="6"/>
  <c r="J9" i="6"/>
  <c r="K9" i="6"/>
  <c r="L9" i="6"/>
  <c r="M9" i="6"/>
  <c r="N9" i="6"/>
  <c r="O9" i="6"/>
  <c r="P9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8" i="6"/>
  <c r="F15" i="1" l="1"/>
  <c r="F16" i="1"/>
  <c r="F17" i="1"/>
  <c r="G2" i="1"/>
  <c r="F7" i="1" s="1"/>
  <c r="F14" i="1" l="1"/>
  <c r="F13" i="1"/>
  <c r="F12" i="1"/>
  <c r="F5" i="1"/>
  <c r="F11" i="1"/>
  <c r="F6" i="1"/>
  <c r="F10" i="1"/>
  <c r="F9" i="1"/>
  <c r="F8" i="1"/>
  <c r="G7" i="1" l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6" i="1"/>
  <c r="H6" i="1" s="1"/>
  <c r="G5" i="1"/>
  <c r="H5" i="1" s="1"/>
</calcChain>
</file>

<file path=xl/sharedStrings.xml><?xml version="1.0" encoding="utf-8"?>
<sst xmlns="http://schemas.openxmlformats.org/spreadsheetml/2006/main" count="185" uniqueCount="78">
  <si>
    <t xml:space="preserve">Diferencia Relativa % </t>
  </si>
  <si>
    <t>Operario Municipal 1B</t>
  </si>
  <si>
    <t>Administrativo Municipal 2</t>
  </si>
  <si>
    <t>Operario Municipal 2B</t>
  </si>
  <si>
    <t>Profesional Municipal 2</t>
  </si>
  <si>
    <t>Técnico Municipal 1</t>
  </si>
  <si>
    <t>Técnico Municipal 3</t>
  </si>
  <si>
    <t>Operario Municipal 2C</t>
  </si>
  <si>
    <t>Profesional Municipal 1</t>
  </si>
  <si>
    <t>Técnico Municipal 2A</t>
  </si>
  <si>
    <t xml:space="preserve">Clase Ocupacional según Manual UNGL </t>
  </si>
  <si>
    <t>Trabajador No calificado</t>
  </si>
  <si>
    <t>Técnico Educación Superior</t>
  </si>
  <si>
    <t>Diplomado Educación Superior</t>
  </si>
  <si>
    <t>Trabajador Semicalificado</t>
  </si>
  <si>
    <t xml:space="preserve">Operario Municipal 1A </t>
  </si>
  <si>
    <t>Operario Municipal 2A</t>
  </si>
  <si>
    <t>Trabajador Calificado</t>
  </si>
  <si>
    <t>Técnico Educación Diversificada</t>
  </si>
  <si>
    <t>Asistente Administrativo Municipal 1</t>
  </si>
  <si>
    <t>Asistente Administrativo Municipal 2</t>
  </si>
  <si>
    <t xml:space="preserve">Trabajador Especial Genérico </t>
  </si>
  <si>
    <t>Técnico Municipal 2B</t>
  </si>
  <si>
    <t>Bachiller Universitario</t>
  </si>
  <si>
    <t>Licenciatura Universitaria</t>
  </si>
  <si>
    <t>Bodeguero, Mensajero, Miscelaneo, Peón Jardín, Peón Cementerio</t>
  </si>
  <si>
    <t>Peón Construcción, Peón Recolección</t>
  </si>
  <si>
    <t>Chofer equipo liviano, Guarda, Electricista, Fontanero, Carpintero, Albañil</t>
  </si>
  <si>
    <t xml:space="preserve">Mecánico, Superisor de cuadrilla, </t>
  </si>
  <si>
    <t>Chofer equipo pesado y/o especializado, Supervisor de Obras, Vagoneteros, Soldador</t>
  </si>
  <si>
    <t xml:space="preserve">Puestos contenidos en la clase </t>
  </si>
  <si>
    <t>Secretaria, Cajero, Plataformista, Recepcionista</t>
  </si>
  <si>
    <t>Asistentes, Inspector</t>
  </si>
  <si>
    <t>Auxiliar contable, Auxiliar archivo, Auxiliar Bibliotecología, Auxiliar Informático, Notificador</t>
  </si>
  <si>
    <t>Secretaria, Asistente Auditoría, Diplomado Universitario y Para Universitario</t>
  </si>
  <si>
    <t xml:space="preserve">Clase Ocupacional  Ministerio de Trabajo </t>
  </si>
  <si>
    <t xml:space="preserve">Diferencia Absoluta </t>
  </si>
  <si>
    <t>OM1A</t>
  </si>
  <si>
    <t>OM1B</t>
  </si>
  <si>
    <t>OM2A</t>
  </si>
  <si>
    <t>OM2B</t>
  </si>
  <si>
    <t>OM2C</t>
  </si>
  <si>
    <t>TM2A</t>
  </si>
  <si>
    <t>TM2B</t>
  </si>
  <si>
    <t>AM1</t>
  </si>
  <si>
    <t>AM2</t>
  </si>
  <si>
    <t>TM1</t>
  </si>
  <si>
    <t>TM3</t>
  </si>
  <si>
    <t>PM1</t>
  </si>
  <si>
    <t>PM2</t>
  </si>
  <si>
    <t>Clase</t>
  </si>
  <si>
    <t>Escala de Salarios Municipales actualizado - I Semestre del 2019 (AUMENTO A LA BASE SEGÚN IPC 1,45%)</t>
  </si>
  <si>
    <t>Línea de ajuste de los percentiles de las Instituciones Públicas</t>
  </si>
  <si>
    <t>Instituciones Pequeñas</t>
  </si>
  <si>
    <t>Instituciones Medianas</t>
  </si>
  <si>
    <t>Instituciones Grandes</t>
  </si>
  <si>
    <t>Sigla</t>
  </si>
  <si>
    <t>Descripción</t>
  </si>
  <si>
    <t>Operario Municipal 1A</t>
  </si>
  <si>
    <t>Administrativo Municipal 1</t>
  </si>
  <si>
    <t>Tecnico Municipal 1</t>
  </si>
  <si>
    <t>Tecnico Municipal 2A</t>
  </si>
  <si>
    <t>Tecnico Municipal 2B</t>
  </si>
  <si>
    <t>Tecnico Municipal 3</t>
  </si>
  <si>
    <t>PM3</t>
  </si>
  <si>
    <t>Profesional Municipal 3</t>
  </si>
  <si>
    <t>PM4</t>
  </si>
  <si>
    <t>Profesional Municipal 4</t>
  </si>
  <si>
    <t>DM</t>
  </si>
  <si>
    <t>Directores Municipales</t>
  </si>
  <si>
    <t>GM</t>
  </si>
  <si>
    <t>Gerente Municipal</t>
  </si>
  <si>
    <t>Percentil:</t>
  </si>
  <si>
    <t>Salario Mensual Escala Nacional</t>
  </si>
  <si>
    <t xml:space="preserve">Salario Mensual  MT </t>
  </si>
  <si>
    <t>Cambiar de 10 a 75</t>
  </si>
  <si>
    <t>Escala de Salarios Municipales actualizado - II Semestre del 2019 (AUMENTO A LA BASE SEGÚN IPC 0,96%)</t>
  </si>
  <si>
    <t>Escala de Salarios Municipales actualizado - I Semestre del 2020 (AUMENTO A LA BASE SEGÚN IPC 0,56%)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</si>
</sst>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7">
    <xf numFmtId="0" fontId="0" fillId="0" borderId="0" xfId="0"/>
    <xf numFmtId="165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165" fontId="1" fillId="0" borderId="0" xfId="0" applyNumberFormat="1" applyFont="1"/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0" fontId="1" fillId="0" borderId="9" xfId="1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0" fontId="1" fillId="0" borderId="13" xfId="1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5" xfId="0" applyFont="1" applyBorder="1"/>
    <xf numFmtId="0" fontId="1" fillId="0" borderId="10" xfId="0" applyFont="1" applyBorder="1"/>
    <xf numFmtId="0" fontId="4" fillId="2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0" borderId="21" xfId="0" applyFont="1" applyBorder="1"/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10" fontId="1" fillId="0" borderId="35" xfId="1" applyNumberFormat="1" applyFont="1" applyBorder="1" applyAlignment="1">
      <alignment horizontal="center" vertical="center"/>
    </xf>
    <xf numFmtId="164" fontId="5" fillId="0" borderId="0" xfId="0" applyNumberFormat="1" applyFont="1"/>
    <xf numFmtId="0" fontId="4" fillId="0" borderId="1" xfId="0" applyFont="1" applyBorder="1"/>
    <xf numFmtId="164" fontId="4" fillId="0" borderId="1" xfId="0" applyNumberFormat="1" applyFont="1" applyBorder="1"/>
    <xf numFmtId="3" fontId="1" fillId="0" borderId="36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Comparativa de Salarios mínimos del MT y Escala Nacional de Salarios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Comparativa!$D$4</c:f>
              <c:strCache>
                <c:ptCount val="1"/>
                <c:pt idx="0">
                  <c:v>Salario Mensual  MT 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Comparativa!$A$5:$A$17</c:f>
              <c:strCache>
                <c:ptCount val="13"/>
                <c:pt idx="0">
                  <c:v>OM1A</c:v>
                </c:pt>
                <c:pt idx="1">
                  <c:v>OM1B</c:v>
                </c:pt>
                <c:pt idx="2">
                  <c:v>OM2A</c:v>
                </c:pt>
                <c:pt idx="3">
                  <c:v>OM2B</c:v>
                </c:pt>
                <c:pt idx="4">
                  <c:v>OM2C</c:v>
                </c:pt>
                <c:pt idx="5">
                  <c:v>AM1</c:v>
                </c:pt>
                <c:pt idx="6">
                  <c:v>AM2</c:v>
                </c:pt>
                <c:pt idx="7">
                  <c:v>TM1</c:v>
                </c:pt>
                <c:pt idx="8">
                  <c:v>TM2A</c:v>
                </c:pt>
                <c:pt idx="9">
                  <c:v>TM2B</c:v>
                </c:pt>
                <c:pt idx="10">
                  <c:v>TM3</c:v>
                </c:pt>
                <c:pt idx="11">
                  <c:v>PM1</c:v>
                </c:pt>
                <c:pt idx="12">
                  <c:v>PM2</c:v>
                </c:pt>
              </c:strCache>
            </c:strRef>
          </c:cat>
          <c:val>
            <c:numRef>
              <c:f>Comparativa!$D$5:$D$17</c:f>
              <c:numCache>
                <c:formatCode>_-* #,##0.00_-;\-* #,##0.00_-;_-* "-"_-;_-@_-</c:formatCode>
                <c:ptCount val="13"/>
                <c:pt idx="0">
                  <c:v>309143.36</c:v>
                </c:pt>
                <c:pt idx="1">
                  <c:v>309143.36</c:v>
                </c:pt>
                <c:pt idx="2">
                  <c:v>332589.87</c:v>
                </c:pt>
                <c:pt idx="3">
                  <c:v>332589.87</c:v>
                </c:pt>
                <c:pt idx="4">
                  <c:v>349623.39</c:v>
                </c:pt>
                <c:pt idx="5">
                  <c:v>366380.4</c:v>
                </c:pt>
                <c:pt idx="6">
                  <c:v>366380.4</c:v>
                </c:pt>
                <c:pt idx="7">
                  <c:v>392623.14</c:v>
                </c:pt>
                <c:pt idx="8">
                  <c:v>451523.54</c:v>
                </c:pt>
                <c:pt idx="9">
                  <c:v>451523.54</c:v>
                </c:pt>
                <c:pt idx="10">
                  <c:v>487662.29</c:v>
                </c:pt>
                <c:pt idx="11">
                  <c:v>553124.44999999995</c:v>
                </c:pt>
                <c:pt idx="12">
                  <c:v>663772.1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05-4697-8D01-889029F5062E}"/>
            </c:ext>
          </c:extLst>
        </c:ser>
        <c:ser>
          <c:idx val="1"/>
          <c:order val="1"/>
          <c:tx>
            <c:strRef>
              <c:f>Comparativa!$F$4</c:f>
              <c:strCache>
                <c:ptCount val="1"/>
                <c:pt idx="0">
                  <c:v>Salario Mensual Escala Nacional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Comparativa!$A$5:$A$17</c:f>
              <c:strCache>
                <c:ptCount val="13"/>
                <c:pt idx="0">
                  <c:v>OM1A</c:v>
                </c:pt>
                <c:pt idx="1">
                  <c:v>OM1B</c:v>
                </c:pt>
                <c:pt idx="2">
                  <c:v>OM2A</c:v>
                </c:pt>
                <c:pt idx="3">
                  <c:v>OM2B</c:v>
                </c:pt>
                <c:pt idx="4">
                  <c:v>OM2C</c:v>
                </c:pt>
                <c:pt idx="5">
                  <c:v>AM1</c:v>
                </c:pt>
                <c:pt idx="6">
                  <c:v>AM2</c:v>
                </c:pt>
                <c:pt idx="7">
                  <c:v>TM1</c:v>
                </c:pt>
                <c:pt idx="8">
                  <c:v>TM2A</c:v>
                </c:pt>
                <c:pt idx="9">
                  <c:v>TM2B</c:v>
                </c:pt>
                <c:pt idx="10">
                  <c:v>TM3</c:v>
                </c:pt>
                <c:pt idx="11">
                  <c:v>PM1</c:v>
                </c:pt>
                <c:pt idx="12">
                  <c:v>PM2</c:v>
                </c:pt>
              </c:strCache>
            </c:strRef>
          </c:cat>
          <c:val>
            <c:numRef>
              <c:f>Comparativa!$F$5:$F$17</c:f>
              <c:numCache>
                <c:formatCode>_-* #,##0.00_-;\-* #,##0.00_-;_-* "-"_-;_-@_-</c:formatCode>
                <c:ptCount val="13"/>
                <c:pt idx="0">
                  <c:v>302392</c:v>
                </c:pt>
                <c:pt idx="1">
                  <c:v>309543</c:v>
                </c:pt>
                <c:pt idx="2">
                  <c:v>318209</c:v>
                </c:pt>
                <c:pt idx="3">
                  <c:v>327388</c:v>
                </c:pt>
                <c:pt idx="4">
                  <c:v>336716</c:v>
                </c:pt>
                <c:pt idx="5">
                  <c:v>346471</c:v>
                </c:pt>
                <c:pt idx="6">
                  <c:v>357567</c:v>
                </c:pt>
                <c:pt idx="7">
                  <c:v>371563</c:v>
                </c:pt>
                <c:pt idx="8">
                  <c:v>390642</c:v>
                </c:pt>
                <c:pt idx="9">
                  <c:v>417643</c:v>
                </c:pt>
                <c:pt idx="10">
                  <c:v>456036</c:v>
                </c:pt>
                <c:pt idx="11">
                  <c:v>509930</c:v>
                </c:pt>
                <c:pt idx="12">
                  <c:v>584072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05-4697-8D01-889029F50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78656"/>
        <c:axId val="138680192"/>
      </c:lineChart>
      <c:lineChart>
        <c:grouping val="standard"/>
        <c:varyColors val="0"/>
        <c:ser>
          <c:idx val="2"/>
          <c:order val="2"/>
          <c:tx>
            <c:strRef>
              <c:f>Comparativa!$H$4</c:f>
              <c:strCache>
                <c:ptCount val="1"/>
                <c:pt idx="0">
                  <c:v>Diferencia Relativa % 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Comparativa!$H$5:$H$17</c:f>
              <c:numCache>
                <c:formatCode>0.00%</c:formatCode>
                <c:ptCount val="13"/>
                <c:pt idx="0">
                  <c:v>-2.2326516574512508E-2</c:v>
                </c:pt>
                <c:pt idx="1">
                  <c:v>1.2910645693813589E-3</c:v>
                </c:pt>
                <c:pt idx="2">
                  <c:v>-4.5193159212970076E-2</c:v>
                </c:pt>
                <c:pt idx="3">
                  <c:v>-1.5889006316664005E-2</c:v>
                </c:pt>
                <c:pt idx="4">
                  <c:v>-3.8333165041162326E-2</c:v>
                </c:pt>
                <c:pt idx="5">
                  <c:v>-5.7463395204793544E-2</c:v>
                </c:pt>
                <c:pt idx="6">
                  <c:v>-2.4648247740982874E-2</c:v>
                </c:pt>
                <c:pt idx="7">
                  <c:v>-5.6679863172597954E-2</c:v>
                </c:pt>
                <c:pt idx="8">
                  <c:v>-0.15584995980974903</c:v>
                </c:pt>
                <c:pt idx="9">
                  <c:v>-8.1123208098782887E-2</c:v>
                </c:pt>
                <c:pt idx="10">
                  <c:v>-6.9350424089326235E-2</c:v>
                </c:pt>
                <c:pt idx="11">
                  <c:v>-8.4706626399701834E-2</c:v>
                </c:pt>
                <c:pt idx="12">
                  <c:v>-0.1364559506362229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05-4697-8D01-889029F50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91712"/>
        <c:axId val="138681728"/>
      </c:lineChart>
      <c:catAx>
        <c:axId val="1386786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38680192"/>
        <c:crosses val="autoZero"/>
        <c:auto val="1"/>
        <c:lblAlgn val="ctr"/>
        <c:lblOffset val="100"/>
        <c:noMultiLvlLbl val="0"/>
      </c:catAx>
      <c:valAx>
        <c:axId val="1386801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38678656"/>
        <c:crosses val="autoZero"/>
        <c:crossBetween val="between"/>
      </c:valAx>
      <c:valAx>
        <c:axId val="138681728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38691712"/>
        <c:crosses val="max"/>
        <c:crossBetween val="between"/>
      </c:valAx>
      <c:catAx>
        <c:axId val="138691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681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386080</xdr:colOff>
      <xdr:row>3</xdr:row>
      <xdr:rowOff>60960</xdr:rowOff>
    </xdr:from>
    <xdr:to>
      <xdr:col>16</xdr:col>
      <xdr:colOff>589280</xdr:colOff>
      <xdr:row>14</xdr:row>
      <xdr:rowOff>345440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7"/>
  <sheetViews>
    <sheetView workbookViewId="0">
      <selection activeCell="D4" sqref="D4:D17"/>
    </sheetView>
  </sheetViews>
  <sheetFormatPr baseColWidth="10" defaultRowHeight="15" x14ac:dyDescent="0.25"/>
  <sheetData>
    <row r="4" spans="3:4" ht="14.45" x14ac:dyDescent="0.3">
      <c r="C4">
        <v>10</v>
      </c>
      <c r="D4">
        <v>3</v>
      </c>
    </row>
    <row r="5" spans="3:4" ht="14.45" x14ac:dyDescent="0.3">
      <c r="C5">
        <v>15</v>
      </c>
      <c r="D5">
        <v>4</v>
      </c>
    </row>
    <row r="6" spans="3:4" ht="14.45" x14ac:dyDescent="0.3">
      <c r="C6">
        <v>20</v>
      </c>
      <c r="D6">
        <v>5</v>
      </c>
    </row>
    <row r="7" spans="3:4" ht="14.45" x14ac:dyDescent="0.3">
      <c r="C7">
        <v>25</v>
      </c>
      <c r="D7">
        <v>6</v>
      </c>
    </row>
    <row r="8" spans="3:4" ht="14.45" x14ac:dyDescent="0.3">
      <c r="C8">
        <v>30</v>
      </c>
      <c r="D8">
        <v>7</v>
      </c>
    </row>
    <row r="9" spans="3:4" ht="14.45" x14ac:dyDescent="0.3">
      <c r="C9">
        <v>35</v>
      </c>
      <c r="D9">
        <v>8</v>
      </c>
    </row>
    <row r="10" spans="3:4" ht="14.45" x14ac:dyDescent="0.3">
      <c r="C10">
        <v>40</v>
      </c>
      <c r="D10">
        <v>9</v>
      </c>
    </row>
    <row r="11" spans="3:4" ht="14.45" x14ac:dyDescent="0.3">
      <c r="C11">
        <v>45</v>
      </c>
      <c r="D11">
        <v>10</v>
      </c>
    </row>
    <row r="12" spans="3:4" ht="14.45" x14ac:dyDescent="0.3">
      <c r="C12">
        <v>50</v>
      </c>
      <c r="D12">
        <v>11</v>
      </c>
    </row>
    <row r="13" spans="3:4" ht="14.45" x14ac:dyDescent="0.3">
      <c r="C13">
        <v>55</v>
      </c>
      <c r="D13">
        <v>12</v>
      </c>
    </row>
    <row r="14" spans="3:4" ht="14.45" x14ac:dyDescent="0.3">
      <c r="C14">
        <v>60</v>
      </c>
      <c r="D14">
        <v>13</v>
      </c>
    </row>
    <row r="15" spans="3:4" ht="14.45" x14ac:dyDescent="0.3">
      <c r="C15">
        <v>65</v>
      </c>
      <c r="D15">
        <v>14</v>
      </c>
    </row>
    <row r="16" spans="3:4" x14ac:dyDescent="0.25">
      <c r="C16">
        <v>70</v>
      </c>
      <c r="D16">
        <v>15</v>
      </c>
    </row>
    <row r="17" spans="3:4" x14ac:dyDescent="0.25">
      <c r="C17">
        <v>75</v>
      </c>
      <c r="D17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="70" zoomScaleNormal="70" workbookViewId="0">
      <selection activeCell="M20" sqref="M20"/>
    </sheetView>
  </sheetViews>
  <sheetFormatPr baseColWidth="10" defaultColWidth="11.5703125" defaultRowHeight="15" x14ac:dyDescent="0.2"/>
  <cols>
    <col min="1" max="1" width="11.5703125" style="9"/>
    <col min="2" max="2" width="30.140625" style="9" customWidth="1"/>
    <col min="3" max="3" width="32.140625" style="9" customWidth="1"/>
    <col min="4" max="4" width="18.7109375" style="10" customWidth="1"/>
    <col min="5" max="5" width="28.28515625" style="9" customWidth="1"/>
    <col min="6" max="6" width="19.7109375" style="10" customWidth="1"/>
    <col min="7" max="7" width="12.42578125" style="10" bestFit="1" customWidth="1"/>
    <col min="8" max="8" width="12.140625" style="11" bestFit="1" customWidth="1"/>
    <col min="9" max="16384" width="11.5703125" style="9"/>
  </cols>
  <sheetData>
    <row r="1" spans="1:8" ht="21" x14ac:dyDescent="0.4">
      <c r="E1" s="68" t="s">
        <v>75</v>
      </c>
      <c r="F1" s="68"/>
    </row>
    <row r="2" spans="1:8" ht="15.6" x14ac:dyDescent="0.3">
      <c r="E2" s="64" t="s">
        <v>72</v>
      </c>
      <c r="F2" s="65">
        <v>10</v>
      </c>
      <c r="G2" s="63">
        <f>VLOOKUP(F2,'Programación No tocar'!$C$4:$D$17,2,0)</f>
        <v>3</v>
      </c>
    </row>
    <row r="3" spans="1:8" ht="15.6" thickBot="1" x14ac:dyDescent="0.3"/>
    <row r="4" spans="1:8" ht="48" thickBot="1" x14ac:dyDescent="0.25">
      <c r="A4" s="25" t="s">
        <v>50</v>
      </c>
      <c r="B4" s="20" t="s">
        <v>30</v>
      </c>
      <c r="C4" s="12" t="s">
        <v>35</v>
      </c>
      <c r="D4" s="13" t="s">
        <v>74</v>
      </c>
      <c r="E4" s="12" t="s">
        <v>10</v>
      </c>
      <c r="F4" s="13" t="s">
        <v>73</v>
      </c>
      <c r="G4" s="13" t="s">
        <v>36</v>
      </c>
      <c r="H4" s="14" t="s">
        <v>0</v>
      </c>
    </row>
    <row r="5" spans="1:8" ht="45" x14ac:dyDescent="0.2">
      <c r="A5" s="57" t="s">
        <v>37</v>
      </c>
      <c r="B5" s="58" t="s">
        <v>25</v>
      </c>
      <c r="C5" s="59" t="s">
        <v>11</v>
      </c>
      <c r="D5" s="60">
        <v>309143.36</v>
      </c>
      <c r="E5" s="61" t="s">
        <v>15</v>
      </c>
      <c r="F5" s="60">
        <f>VLOOKUP(A5,'Escala Nacional de Salarios'!$A$7:$P$24,Comparativa!$G$2,0)</f>
        <v>302392</v>
      </c>
      <c r="G5" s="60">
        <f>+F5-D5</f>
        <v>-6751.359999999986</v>
      </c>
      <c r="H5" s="62">
        <f>+G5/F5</f>
        <v>-2.2326516574512508E-2</v>
      </c>
    </row>
    <row r="6" spans="1:8" ht="30" x14ac:dyDescent="0.2">
      <c r="A6" s="23" t="s">
        <v>38</v>
      </c>
      <c r="B6" s="21" t="s">
        <v>26</v>
      </c>
      <c r="C6" s="2" t="s">
        <v>11</v>
      </c>
      <c r="D6" s="3">
        <v>309143.36</v>
      </c>
      <c r="E6" s="2" t="s">
        <v>1</v>
      </c>
      <c r="F6" s="1">
        <f>VLOOKUP(A6,'Escala Nacional de Salarios'!$A$7:$P$24,Comparativa!$G$2,0)</f>
        <v>309543</v>
      </c>
      <c r="G6" s="1">
        <f>+F6-D6</f>
        <v>399.64000000001397</v>
      </c>
      <c r="H6" s="15">
        <f t="shared" ref="H6:H17" si="0">+G6/F6</f>
        <v>1.2910645693813589E-3</v>
      </c>
    </row>
    <row r="7" spans="1:8" ht="60" x14ac:dyDescent="0.2">
      <c r="A7" s="23" t="s">
        <v>39</v>
      </c>
      <c r="B7" s="21" t="s">
        <v>27</v>
      </c>
      <c r="C7" s="2" t="s">
        <v>14</v>
      </c>
      <c r="D7" s="3">
        <v>332589.87</v>
      </c>
      <c r="E7" s="2" t="s">
        <v>16</v>
      </c>
      <c r="F7" s="1">
        <f>VLOOKUP(A7,'Escala Nacional de Salarios'!$A$7:$P$24,Comparativa!$G$2,0)</f>
        <v>318209</v>
      </c>
      <c r="G7" s="1">
        <f t="shared" ref="G7:G17" si="1">+F7-D7</f>
        <v>-14380.869999999995</v>
      </c>
      <c r="H7" s="15">
        <f t="shared" si="0"/>
        <v>-4.5193159212970076E-2</v>
      </c>
    </row>
    <row r="8" spans="1:8" ht="30" x14ac:dyDescent="0.2">
      <c r="A8" s="23" t="s">
        <v>40</v>
      </c>
      <c r="B8" s="21" t="s">
        <v>28</v>
      </c>
      <c r="C8" s="4" t="s">
        <v>14</v>
      </c>
      <c r="D8" s="3">
        <v>332589.87</v>
      </c>
      <c r="E8" s="2" t="s">
        <v>3</v>
      </c>
      <c r="F8" s="1">
        <f>VLOOKUP(A8,'Escala Nacional de Salarios'!$A$7:$P$24,Comparativa!$G$2,0)</f>
        <v>327388</v>
      </c>
      <c r="G8" s="1">
        <f t="shared" si="1"/>
        <v>-5201.8699999999953</v>
      </c>
      <c r="H8" s="15">
        <f t="shared" si="0"/>
        <v>-1.5889006316664005E-2</v>
      </c>
    </row>
    <row r="9" spans="1:8" ht="30" x14ac:dyDescent="0.25">
      <c r="A9" s="23" t="s">
        <v>41</v>
      </c>
      <c r="B9" s="21" t="s">
        <v>29</v>
      </c>
      <c r="C9" s="4" t="s">
        <v>17</v>
      </c>
      <c r="D9" s="3">
        <v>349623.39</v>
      </c>
      <c r="E9" s="2" t="s">
        <v>7</v>
      </c>
      <c r="F9" s="1">
        <f>VLOOKUP(A9,'Escala Nacional de Salarios'!$A$7:$P$24,Comparativa!$G$2,0)</f>
        <v>336716</v>
      </c>
      <c r="G9" s="1">
        <f t="shared" si="1"/>
        <v>-12907.390000000014</v>
      </c>
      <c r="H9" s="15">
        <f t="shared" si="0"/>
        <v>-3.8333165041162326E-2</v>
      </c>
    </row>
    <row r="10" spans="1:8" ht="45" x14ac:dyDescent="0.2">
      <c r="A10" s="23" t="s">
        <v>44</v>
      </c>
      <c r="B10" s="21" t="s">
        <v>31</v>
      </c>
      <c r="C10" s="4" t="s">
        <v>18</v>
      </c>
      <c r="D10" s="3">
        <v>366380.4</v>
      </c>
      <c r="E10" s="4" t="s">
        <v>19</v>
      </c>
      <c r="F10" s="1">
        <f>VLOOKUP(A10,'Escala Nacional de Salarios'!$A$7:$P$24,Comparativa!$G$2,0)</f>
        <v>346471</v>
      </c>
      <c r="G10" s="1">
        <f t="shared" si="1"/>
        <v>-19909.400000000023</v>
      </c>
      <c r="H10" s="15">
        <f t="shared" si="0"/>
        <v>-5.7463395204793544E-2</v>
      </c>
    </row>
    <row r="11" spans="1:8" ht="45" x14ac:dyDescent="0.2">
      <c r="A11" s="23" t="s">
        <v>45</v>
      </c>
      <c r="B11" s="21" t="s">
        <v>31</v>
      </c>
      <c r="C11" s="4" t="s">
        <v>18</v>
      </c>
      <c r="D11" s="3">
        <v>366380.4</v>
      </c>
      <c r="E11" s="4" t="s">
        <v>20</v>
      </c>
      <c r="F11" s="1">
        <f>VLOOKUP(A11,'Escala Nacional de Salarios'!$A$7:$P$24,Comparativa!$G$2,0)</f>
        <v>357567</v>
      </c>
      <c r="G11" s="1">
        <f t="shared" si="1"/>
        <v>-8813.4000000000233</v>
      </c>
      <c r="H11" s="15">
        <f t="shared" si="0"/>
        <v>-2.4648247740982874E-2</v>
      </c>
    </row>
    <row r="12" spans="1:8" ht="60" x14ac:dyDescent="0.2">
      <c r="A12" s="23" t="s">
        <v>46</v>
      </c>
      <c r="B12" s="21" t="s">
        <v>33</v>
      </c>
      <c r="C12" s="4" t="s">
        <v>21</v>
      </c>
      <c r="D12" s="3">
        <v>392623.14</v>
      </c>
      <c r="E12" s="2" t="s">
        <v>5</v>
      </c>
      <c r="F12" s="1">
        <f>VLOOKUP(A12,'Escala Nacional de Salarios'!$A$7:$P$24,Comparativa!$G$2,0)</f>
        <v>371563</v>
      </c>
      <c r="G12" s="1">
        <f t="shared" si="1"/>
        <v>-21060.140000000014</v>
      </c>
      <c r="H12" s="15">
        <f t="shared" si="0"/>
        <v>-5.6679863172597954E-2</v>
      </c>
    </row>
    <row r="13" spans="1:8" x14ac:dyDescent="0.2">
      <c r="A13" s="23" t="s">
        <v>42</v>
      </c>
      <c r="B13" s="21" t="s">
        <v>32</v>
      </c>
      <c r="C13" s="2" t="s">
        <v>12</v>
      </c>
      <c r="D13" s="3">
        <v>451523.54</v>
      </c>
      <c r="E13" s="2" t="s">
        <v>9</v>
      </c>
      <c r="F13" s="1">
        <f>VLOOKUP(A13,'Escala Nacional de Salarios'!$A$7:$P$24,Comparativa!$G$2,0)</f>
        <v>390642</v>
      </c>
      <c r="G13" s="1">
        <f t="shared" si="1"/>
        <v>-60881.539999999979</v>
      </c>
      <c r="H13" s="15">
        <f t="shared" si="0"/>
        <v>-0.15584995980974903</v>
      </c>
    </row>
    <row r="14" spans="1:8" x14ac:dyDescent="0.2">
      <c r="A14" s="23" t="s">
        <v>43</v>
      </c>
      <c r="B14" s="21" t="s">
        <v>32</v>
      </c>
      <c r="C14" s="2" t="s">
        <v>12</v>
      </c>
      <c r="D14" s="3">
        <v>451523.54</v>
      </c>
      <c r="E14" s="2" t="s">
        <v>22</v>
      </c>
      <c r="F14" s="1">
        <f>VLOOKUP(A14,'Escala Nacional de Salarios'!$A$7:$P$24,Comparativa!$G$2,0)</f>
        <v>417643</v>
      </c>
      <c r="G14" s="1">
        <f t="shared" si="1"/>
        <v>-33880.539999999979</v>
      </c>
      <c r="H14" s="15">
        <f t="shared" si="0"/>
        <v>-8.1123208098782887E-2</v>
      </c>
    </row>
    <row r="15" spans="1:8" ht="60" x14ac:dyDescent="0.2">
      <c r="A15" s="23" t="s">
        <v>47</v>
      </c>
      <c r="B15" s="21" t="s">
        <v>34</v>
      </c>
      <c r="C15" s="4" t="s">
        <v>13</v>
      </c>
      <c r="D15" s="3">
        <v>487662.29</v>
      </c>
      <c r="E15" s="5" t="s">
        <v>6</v>
      </c>
      <c r="F15" s="1">
        <f>VLOOKUP(A15,'Escala Nacional de Salarios'!$A$7:$P$24,Comparativa!$G$2,0)</f>
        <v>456036</v>
      </c>
      <c r="G15" s="1">
        <f t="shared" si="1"/>
        <v>-31626.289999999979</v>
      </c>
      <c r="H15" s="15">
        <f t="shared" si="0"/>
        <v>-6.9350424089326235E-2</v>
      </c>
    </row>
    <row r="16" spans="1:8" x14ac:dyDescent="0.2">
      <c r="A16" s="23" t="s">
        <v>48</v>
      </c>
      <c r="B16" s="21" t="s">
        <v>8</v>
      </c>
      <c r="C16" s="2" t="s">
        <v>23</v>
      </c>
      <c r="D16" s="3">
        <v>553124.44999999995</v>
      </c>
      <c r="E16" s="2" t="s">
        <v>8</v>
      </c>
      <c r="F16" s="1">
        <f>VLOOKUP(A16,'Escala Nacional de Salarios'!$A$7:$P$24,Comparativa!$G$2,0)</f>
        <v>509930</v>
      </c>
      <c r="G16" s="1">
        <f t="shared" si="1"/>
        <v>-43194.449999999953</v>
      </c>
      <c r="H16" s="15">
        <f t="shared" si="0"/>
        <v>-8.4706626399701834E-2</v>
      </c>
    </row>
    <row r="17" spans="1:8" ht="15.75" thickBot="1" x14ac:dyDescent="0.25">
      <c r="A17" s="24" t="s">
        <v>49</v>
      </c>
      <c r="B17" s="22" t="s">
        <v>4</v>
      </c>
      <c r="C17" s="16" t="s">
        <v>24</v>
      </c>
      <c r="D17" s="17">
        <v>663772.1</v>
      </c>
      <c r="E17" s="16" t="s">
        <v>4</v>
      </c>
      <c r="F17" s="18">
        <f>VLOOKUP(A17,'Escala Nacional de Salarios'!$A$7:$P$24,Comparativa!$G$2,0)</f>
        <v>584072</v>
      </c>
      <c r="G17" s="18">
        <f t="shared" si="1"/>
        <v>-79700.099999999977</v>
      </c>
      <c r="H17" s="19">
        <f t="shared" si="0"/>
        <v>-0.1364559506362229</v>
      </c>
    </row>
    <row r="18" spans="1:8" x14ac:dyDescent="0.2">
      <c r="B18" s="6"/>
      <c r="C18" s="6"/>
      <c r="D18" s="7"/>
      <c r="E18" s="6"/>
      <c r="F18" s="7"/>
      <c r="G18" s="7"/>
      <c r="H18" s="8"/>
    </row>
    <row r="19" spans="1:8" x14ac:dyDescent="0.2">
      <c r="B19" s="6"/>
      <c r="C19" s="6"/>
      <c r="D19" s="7"/>
      <c r="E19" s="6"/>
      <c r="F19" s="7"/>
      <c r="G19" s="7"/>
      <c r="H19" s="8"/>
    </row>
    <row r="20" spans="1:8" x14ac:dyDescent="0.2">
      <c r="B20" s="6"/>
      <c r="C20" s="6"/>
      <c r="D20" s="7"/>
      <c r="E20" s="6"/>
      <c r="F20" s="7"/>
      <c r="G20" s="7"/>
      <c r="H20" s="8"/>
    </row>
    <row r="21" spans="1:8" x14ac:dyDescent="0.2">
      <c r="B21" s="6"/>
      <c r="C21" s="6"/>
      <c r="D21" s="7"/>
      <c r="E21" s="6"/>
      <c r="F21" s="7"/>
      <c r="G21" s="7"/>
      <c r="H21" s="8"/>
    </row>
    <row r="22" spans="1:8" x14ac:dyDescent="0.2">
      <c r="B22" s="6"/>
      <c r="C22" s="6"/>
      <c r="D22" s="7"/>
      <c r="E22" s="6"/>
      <c r="F22" s="7"/>
      <c r="G22" s="7"/>
      <c r="H22" s="8"/>
    </row>
    <row r="23" spans="1:8" x14ac:dyDescent="0.2">
      <c r="B23" s="6"/>
      <c r="C23" s="6"/>
      <c r="D23" s="7"/>
      <c r="E23" s="6"/>
      <c r="F23" s="7"/>
      <c r="G23" s="7"/>
      <c r="H23" s="8"/>
    </row>
    <row r="24" spans="1:8" x14ac:dyDescent="0.2">
      <c r="B24" s="6"/>
      <c r="C24" s="6"/>
      <c r="D24" s="7"/>
      <c r="E24" s="6"/>
      <c r="F24" s="7"/>
      <c r="G24" s="7"/>
      <c r="H24" s="8"/>
    </row>
    <row r="25" spans="1:8" x14ac:dyDescent="0.2">
      <c r="B25" s="6"/>
      <c r="C25" s="6"/>
      <c r="D25" s="7"/>
      <c r="E25" s="6"/>
      <c r="F25" s="7"/>
      <c r="G25" s="7"/>
      <c r="H25" s="8"/>
    </row>
    <row r="26" spans="1:8" x14ac:dyDescent="0.2">
      <c r="B26" s="6"/>
      <c r="C26" s="6"/>
      <c r="D26" s="7"/>
      <c r="E26" s="6"/>
      <c r="F26" s="7"/>
      <c r="G26" s="7"/>
      <c r="H26" s="8"/>
    </row>
    <row r="27" spans="1:8" x14ac:dyDescent="0.2">
      <c r="B27" s="6"/>
      <c r="C27" s="6"/>
      <c r="D27" s="7"/>
      <c r="E27" s="6"/>
      <c r="F27" s="7"/>
      <c r="G27" s="7"/>
      <c r="H27" s="8"/>
    </row>
    <row r="28" spans="1:8" x14ac:dyDescent="0.2">
      <c r="B28" s="6"/>
      <c r="C28" s="6"/>
      <c r="D28" s="7"/>
      <c r="E28" s="6"/>
      <c r="F28" s="7"/>
      <c r="G28" s="7"/>
      <c r="H28" s="8"/>
    </row>
    <row r="29" spans="1:8" x14ac:dyDescent="0.2">
      <c r="B29" s="6"/>
      <c r="C29" s="6"/>
      <c r="D29" s="7"/>
      <c r="E29" s="6"/>
      <c r="F29" s="7"/>
      <c r="G29" s="7"/>
      <c r="H29" s="8"/>
    </row>
    <row r="30" spans="1:8" x14ac:dyDescent="0.2">
      <c r="B30" s="6"/>
      <c r="C30" s="6"/>
      <c r="D30" s="7"/>
      <c r="E30" s="6"/>
      <c r="F30" s="7"/>
      <c r="G30" s="7"/>
      <c r="H30" s="8"/>
    </row>
    <row r="31" spans="1:8" x14ac:dyDescent="0.2">
      <c r="B31" s="6"/>
      <c r="C31" s="6"/>
      <c r="D31" s="7"/>
      <c r="E31" s="6"/>
      <c r="F31" s="7"/>
      <c r="G31" s="7"/>
      <c r="H31" s="8"/>
    </row>
    <row r="32" spans="1:8" x14ac:dyDescent="0.2">
      <c r="B32" s="6"/>
      <c r="C32" s="6"/>
      <c r="D32" s="7"/>
      <c r="E32" s="6"/>
      <c r="F32" s="7"/>
      <c r="G32" s="7"/>
      <c r="H32" s="8"/>
    </row>
    <row r="33" spans="2:8" x14ac:dyDescent="0.2">
      <c r="B33" s="6"/>
      <c r="C33" s="6"/>
      <c r="D33" s="7"/>
      <c r="E33" s="6"/>
      <c r="F33" s="7"/>
      <c r="G33" s="7"/>
      <c r="H33" s="8"/>
    </row>
    <row r="34" spans="2:8" x14ac:dyDescent="0.2">
      <c r="B34" s="6"/>
      <c r="C34" s="6"/>
      <c r="D34" s="7"/>
      <c r="E34" s="6"/>
      <c r="F34" s="7"/>
      <c r="G34" s="7"/>
      <c r="H34" s="8"/>
    </row>
    <row r="35" spans="2:8" x14ac:dyDescent="0.2">
      <c r="B35" s="6"/>
      <c r="C35" s="6"/>
      <c r="D35" s="7"/>
      <c r="E35" s="6"/>
      <c r="F35" s="7"/>
      <c r="G35" s="7"/>
      <c r="H35" s="8"/>
    </row>
    <row r="36" spans="2:8" x14ac:dyDescent="0.2">
      <c r="B36" s="6"/>
      <c r="C36" s="6"/>
      <c r="D36" s="7"/>
      <c r="E36" s="6"/>
      <c r="F36" s="7"/>
      <c r="G36" s="7"/>
      <c r="H36" s="8"/>
    </row>
    <row r="37" spans="2:8" x14ac:dyDescent="0.2">
      <c r="B37" s="6"/>
      <c r="C37" s="6"/>
      <c r="D37" s="7"/>
      <c r="E37" s="6"/>
      <c r="F37" s="7"/>
      <c r="G37" s="7"/>
      <c r="H37" s="8"/>
    </row>
    <row r="38" spans="2:8" x14ac:dyDescent="0.2">
      <c r="B38" s="6"/>
      <c r="C38" s="6"/>
      <c r="D38" s="7"/>
      <c r="E38" s="6"/>
      <c r="F38" s="7"/>
      <c r="G38" s="7"/>
      <c r="H38" s="8"/>
    </row>
    <row r="39" spans="2:8" x14ac:dyDescent="0.2">
      <c r="B39" s="6"/>
      <c r="C39" s="6"/>
      <c r="D39" s="7"/>
      <c r="E39" s="6"/>
      <c r="F39" s="7"/>
      <c r="G39" s="7"/>
      <c r="H39" s="8"/>
    </row>
    <row r="40" spans="2:8" x14ac:dyDescent="0.2">
      <c r="B40" s="6"/>
      <c r="C40" s="6"/>
      <c r="D40" s="7"/>
      <c r="E40" s="6"/>
      <c r="F40" s="7"/>
      <c r="G40" s="7"/>
      <c r="H40" s="8"/>
    </row>
    <row r="41" spans="2:8" x14ac:dyDescent="0.2">
      <c r="B41" s="6"/>
      <c r="C41" s="6"/>
      <c r="D41" s="7"/>
      <c r="E41" s="6"/>
      <c r="F41" s="7"/>
      <c r="G41" s="7"/>
      <c r="H41" s="8"/>
    </row>
    <row r="42" spans="2:8" x14ac:dyDescent="0.2">
      <c r="B42" s="6"/>
      <c r="C42" s="6"/>
      <c r="D42" s="7"/>
      <c r="E42" s="6"/>
      <c r="F42" s="7"/>
      <c r="G42" s="7"/>
      <c r="H42" s="8"/>
    </row>
    <row r="43" spans="2:8" x14ac:dyDescent="0.2">
      <c r="B43" s="6"/>
      <c r="C43" s="6"/>
      <c r="D43" s="7"/>
      <c r="E43" s="6"/>
      <c r="F43" s="7"/>
      <c r="G43" s="7"/>
      <c r="H43" s="8"/>
    </row>
    <row r="44" spans="2:8" x14ac:dyDescent="0.2">
      <c r="B44" s="6"/>
      <c r="C44" s="6"/>
      <c r="D44" s="7"/>
      <c r="E44" s="6"/>
      <c r="F44" s="7"/>
      <c r="G44" s="7"/>
      <c r="H44" s="8"/>
    </row>
    <row r="45" spans="2:8" x14ac:dyDescent="0.2">
      <c r="B45" s="6"/>
      <c r="C45" s="6"/>
      <c r="D45" s="7"/>
      <c r="E45" s="6"/>
      <c r="F45" s="7"/>
      <c r="G45" s="7"/>
      <c r="H45" s="8"/>
    </row>
    <row r="46" spans="2:8" x14ac:dyDescent="0.2">
      <c r="B46" s="6"/>
      <c r="C46" s="6"/>
      <c r="D46" s="7"/>
      <c r="E46" s="6"/>
      <c r="F46" s="7"/>
      <c r="G46" s="7"/>
      <c r="H46" s="8"/>
    </row>
    <row r="47" spans="2:8" x14ac:dyDescent="0.2">
      <c r="B47" s="6"/>
      <c r="C47" s="6"/>
      <c r="D47" s="7"/>
      <c r="E47" s="6"/>
      <c r="F47" s="7"/>
      <c r="G47" s="7"/>
      <c r="H47" s="8"/>
    </row>
    <row r="48" spans="2:8" x14ac:dyDescent="0.2">
      <c r="B48" s="6"/>
      <c r="C48" s="6"/>
      <c r="D48" s="7"/>
      <c r="E48" s="6"/>
      <c r="F48" s="7"/>
      <c r="G48" s="7"/>
      <c r="H48" s="8"/>
    </row>
    <row r="49" spans="2:8" x14ac:dyDescent="0.2">
      <c r="B49" s="6"/>
      <c r="C49" s="6"/>
      <c r="D49" s="7"/>
      <c r="E49" s="6"/>
      <c r="F49" s="7"/>
      <c r="G49" s="7"/>
      <c r="H49" s="8"/>
    </row>
    <row r="50" spans="2:8" x14ac:dyDescent="0.2">
      <c r="B50" s="6"/>
      <c r="C50" s="6"/>
      <c r="D50" s="7"/>
      <c r="E50" s="6"/>
      <c r="F50" s="7"/>
      <c r="G50" s="7"/>
      <c r="H50" s="8"/>
    </row>
    <row r="51" spans="2:8" x14ac:dyDescent="0.2">
      <c r="B51" s="6"/>
      <c r="C51" s="6"/>
      <c r="D51" s="7"/>
      <c r="E51" s="6"/>
      <c r="F51" s="7"/>
      <c r="G51" s="7"/>
      <c r="H51" s="8"/>
    </row>
    <row r="52" spans="2:8" x14ac:dyDescent="0.2">
      <c r="B52" s="6"/>
      <c r="C52" s="6"/>
      <c r="D52" s="7"/>
      <c r="E52" s="6"/>
      <c r="F52" s="7"/>
      <c r="G52" s="7"/>
      <c r="H52" s="8"/>
    </row>
    <row r="53" spans="2:8" x14ac:dyDescent="0.2">
      <c r="B53" s="6"/>
      <c r="C53" s="6"/>
      <c r="D53" s="7"/>
      <c r="E53" s="6"/>
      <c r="F53" s="7"/>
      <c r="G53" s="7"/>
      <c r="H53" s="8"/>
    </row>
    <row r="54" spans="2:8" x14ac:dyDescent="0.2">
      <c r="B54" s="6"/>
      <c r="C54" s="6"/>
      <c r="D54" s="7"/>
      <c r="E54" s="6"/>
      <c r="F54" s="7"/>
      <c r="G54" s="7"/>
      <c r="H54" s="8"/>
    </row>
    <row r="55" spans="2:8" x14ac:dyDescent="0.2">
      <c r="B55" s="6"/>
      <c r="C55" s="6"/>
      <c r="D55" s="7"/>
      <c r="E55" s="6"/>
      <c r="F55" s="7"/>
      <c r="G55" s="7"/>
      <c r="H55" s="8"/>
    </row>
    <row r="56" spans="2:8" x14ac:dyDescent="0.2">
      <c r="B56" s="6"/>
      <c r="C56" s="6"/>
      <c r="D56" s="7"/>
      <c r="E56" s="6"/>
      <c r="F56" s="7"/>
      <c r="G56" s="7"/>
      <c r="H56" s="8"/>
    </row>
    <row r="57" spans="2:8" x14ac:dyDescent="0.2">
      <c r="B57" s="6"/>
      <c r="C57" s="6"/>
      <c r="D57" s="7"/>
      <c r="E57" s="6"/>
      <c r="F57" s="7"/>
      <c r="G57" s="7"/>
      <c r="H57" s="8"/>
    </row>
    <row r="58" spans="2:8" x14ac:dyDescent="0.2">
      <c r="B58" s="6"/>
      <c r="C58" s="6"/>
      <c r="D58" s="7"/>
      <c r="E58" s="6"/>
      <c r="F58" s="7"/>
      <c r="G58" s="7"/>
      <c r="H58" s="8"/>
    </row>
    <row r="59" spans="2:8" x14ac:dyDescent="0.2">
      <c r="B59" s="6"/>
      <c r="C59" s="6"/>
      <c r="D59" s="7"/>
      <c r="E59" s="6"/>
      <c r="F59" s="7"/>
      <c r="G59" s="7"/>
      <c r="H59" s="8"/>
    </row>
    <row r="60" spans="2:8" x14ac:dyDescent="0.2">
      <c r="B60" s="6"/>
      <c r="C60" s="6"/>
      <c r="D60" s="7"/>
      <c r="E60" s="6"/>
      <c r="F60" s="7"/>
      <c r="G60" s="7"/>
      <c r="H60" s="8"/>
    </row>
    <row r="61" spans="2:8" x14ac:dyDescent="0.2">
      <c r="B61" s="6"/>
      <c r="C61" s="6"/>
      <c r="D61" s="7"/>
      <c r="E61" s="6"/>
      <c r="F61" s="7"/>
      <c r="G61" s="7"/>
      <c r="H61" s="8"/>
    </row>
    <row r="62" spans="2:8" x14ac:dyDescent="0.2">
      <c r="B62" s="6"/>
      <c r="C62" s="6"/>
      <c r="D62" s="7"/>
      <c r="E62" s="6"/>
      <c r="F62" s="7"/>
      <c r="G62" s="7"/>
      <c r="H62" s="8"/>
    </row>
    <row r="63" spans="2:8" x14ac:dyDescent="0.2">
      <c r="B63" s="6"/>
      <c r="C63" s="6"/>
      <c r="D63" s="7"/>
      <c r="E63" s="6"/>
      <c r="F63" s="7"/>
      <c r="G63" s="7"/>
      <c r="H63" s="8"/>
    </row>
    <row r="64" spans="2:8" x14ac:dyDescent="0.2">
      <c r="B64" s="6"/>
      <c r="C64" s="6"/>
      <c r="D64" s="7"/>
      <c r="E64" s="6"/>
      <c r="F64" s="7"/>
      <c r="G64" s="7"/>
      <c r="H64" s="8"/>
    </row>
    <row r="65" spans="2:8" x14ac:dyDescent="0.2">
      <c r="B65" s="6"/>
      <c r="C65" s="6"/>
      <c r="D65" s="7"/>
      <c r="E65" s="6"/>
      <c r="F65" s="7"/>
      <c r="G65" s="7"/>
      <c r="H65" s="8"/>
    </row>
    <row r="66" spans="2:8" x14ac:dyDescent="0.2">
      <c r="B66" s="6"/>
      <c r="C66" s="6"/>
      <c r="D66" s="7"/>
      <c r="E66" s="6"/>
      <c r="F66" s="7"/>
      <c r="G66" s="7"/>
      <c r="H66" s="8"/>
    </row>
    <row r="67" spans="2:8" x14ac:dyDescent="0.2">
      <c r="B67" s="6"/>
      <c r="C67" s="6"/>
      <c r="D67" s="7"/>
      <c r="E67" s="6"/>
      <c r="F67" s="7"/>
      <c r="G67" s="7"/>
      <c r="H67" s="8"/>
    </row>
    <row r="68" spans="2:8" x14ac:dyDescent="0.2">
      <c r="B68" s="6"/>
      <c r="C68" s="6"/>
      <c r="D68" s="7"/>
      <c r="E68" s="6"/>
      <c r="F68" s="7"/>
      <c r="G68" s="7"/>
      <c r="H68" s="8"/>
    </row>
    <row r="69" spans="2:8" x14ac:dyDescent="0.2">
      <c r="B69" s="6"/>
      <c r="C69" s="6"/>
      <c r="D69" s="7"/>
      <c r="E69" s="6"/>
      <c r="F69" s="7"/>
      <c r="G69" s="7"/>
      <c r="H69" s="8"/>
    </row>
    <row r="70" spans="2:8" x14ac:dyDescent="0.2">
      <c r="B70" s="6"/>
      <c r="C70" s="6"/>
      <c r="D70" s="7"/>
      <c r="E70" s="6"/>
      <c r="F70" s="7"/>
      <c r="G70" s="7"/>
      <c r="H70" s="8"/>
    </row>
    <row r="71" spans="2:8" x14ac:dyDescent="0.2">
      <c r="B71" s="6"/>
      <c r="C71" s="6"/>
      <c r="D71" s="7"/>
      <c r="E71" s="6"/>
      <c r="F71" s="7"/>
      <c r="G71" s="7"/>
      <c r="H71" s="8"/>
    </row>
    <row r="72" spans="2:8" x14ac:dyDescent="0.2">
      <c r="B72" s="6"/>
      <c r="C72" s="6"/>
      <c r="D72" s="7"/>
      <c r="E72" s="6"/>
      <c r="F72" s="7"/>
      <c r="G72" s="7"/>
      <c r="H72" s="8"/>
    </row>
    <row r="73" spans="2:8" x14ac:dyDescent="0.2">
      <c r="B73" s="6"/>
      <c r="C73" s="6"/>
      <c r="D73" s="7"/>
      <c r="E73" s="6"/>
      <c r="F73" s="7"/>
      <c r="G73" s="7"/>
      <c r="H73" s="8"/>
    </row>
    <row r="74" spans="2:8" x14ac:dyDescent="0.2">
      <c r="B74" s="6"/>
      <c r="C74" s="6"/>
      <c r="D74" s="7"/>
      <c r="E74" s="6"/>
      <c r="F74" s="7"/>
      <c r="G74" s="7"/>
      <c r="H74" s="8"/>
    </row>
    <row r="75" spans="2:8" x14ac:dyDescent="0.2">
      <c r="B75" s="6"/>
      <c r="C75" s="6"/>
      <c r="D75" s="7"/>
      <c r="E75" s="6"/>
      <c r="F75" s="7"/>
      <c r="G75" s="7"/>
      <c r="H75" s="8"/>
    </row>
    <row r="76" spans="2:8" x14ac:dyDescent="0.2">
      <c r="B76" s="6"/>
      <c r="C76" s="6"/>
      <c r="D76" s="7"/>
      <c r="E76" s="6"/>
      <c r="F76" s="7"/>
      <c r="G76" s="7"/>
      <c r="H76" s="8"/>
    </row>
    <row r="77" spans="2:8" x14ac:dyDescent="0.2">
      <c r="B77" s="6"/>
      <c r="C77" s="6"/>
      <c r="D77" s="7"/>
      <c r="E77" s="6"/>
      <c r="F77" s="7"/>
      <c r="G77" s="7"/>
      <c r="H77" s="8"/>
    </row>
    <row r="78" spans="2:8" x14ac:dyDescent="0.2">
      <c r="B78" s="6"/>
      <c r="C78" s="6"/>
      <c r="D78" s="7"/>
      <c r="E78" s="6"/>
      <c r="F78" s="7"/>
      <c r="G78" s="7"/>
      <c r="H78" s="8"/>
    </row>
  </sheetData>
  <sortState ref="B3:H66">
    <sortCondition ref="B3"/>
  </sortState>
  <mergeCells count="1">
    <mergeCell ref="E1:F1"/>
  </mergeCells>
  <conditionalFormatting sqref="H5: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="85" zoomScaleNormal="85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C8" sqref="C7:C8"/>
    </sheetView>
  </sheetViews>
  <sheetFormatPr baseColWidth="10" defaultColWidth="14.85546875" defaultRowHeight="15" x14ac:dyDescent="0.2"/>
  <cols>
    <col min="1" max="1" width="7.85546875" style="11" bestFit="1" customWidth="1"/>
    <col min="2" max="2" width="27.7109375" style="11" bestFit="1" customWidth="1"/>
    <col min="3" max="16" width="11.85546875" style="11" bestFit="1" customWidth="1"/>
    <col min="17" max="17" width="11.140625" style="11" bestFit="1" customWidth="1"/>
    <col min="18" max="18" width="11.7109375" style="11" bestFit="1" customWidth="1"/>
    <col min="19" max="19" width="9.7109375" style="11" bestFit="1" customWidth="1"/>
    <col min="20" max="16384" width="14.85546875" style="11"/>
  </cols>
  <sheetData>
    <row r="1" spans="1:16" ht="15.75" x14ac:dyDescent="0.25">
      <c r="A1" s="26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9" customHeight="1" x14ac:dyDescent="0.3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6.5" thickBot="1" x14ac:dyDescent="0.3">
      <c r="A3" s="76" t="s">
        <v>52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6.5" thickBot="1" x14ac:dyDescent="0.3">
      <c r="C4" s="77" t="s">
        <v>53</v>
      </c>
      <c r="D4" s="78"/>
      <c r="E4" s="79"/>
      <c r="F4" s="79"/>
      <c r="G4" s="79"/>
      <c r="H4" s="79"/>
      <c r="I4" s="80"/>
      <c r="J4" s="81"/>
      <c r="K4" s="82"/>
      <c r="L4" s="82"/>
      <c r="M4" s="82"/>
      <c r="N4" s="82"/>
      <c r="O4" s="82"/>
      <c r="P4" s="83"/>
    </row>
    <row r="5" spans="1:16" ht="16.149999999999999" thickBot="1" x14ac:dyDescent="0.35">
      <c r="C5" s="81"/>
      <c r="D5" s="83"/>
      <c r="E5" s="84" t="s">
        <v>54</v>
      </c>
      <c r="F5" s="85"/>
      <c r="G5" s="85"/>
      <c r="H5" s="85"/>
      <c r="I5" s="85"/>
      <c r="J5" s="85"/>
      <c r="K5" s="86"/>
      <c r="L5" s="69"/>
      <c r="M5" s="70"/>
      <c r="N5" s="70"/>
      <c r="O5" s="70"/>
      <c r="P5" s="71"/>
    </row>
    <row r="6" spans="1:16" ht="16.149999999999999" thickBot="1" x14ac:dyDescent="0.35">
      <c r="C6" s="69"/>
      <c r="D6" s="70"/>
      <c r="E6" s="70"/>
      <c r="F6" s="71"/>
      <c r="G6" s="72" t="s">
        <v>55</v>
      </c>
      <c r="H6" s="73"/>
      <c r="I6" s="73"/>
      <c r="J6" s="73"/>
      <c r="K6" s="73"/>
      <c r="L6" s="74"/>
      <c r="M6" s="74"/>
      <c r="N6" s="74"/>
      <c r="O6" s="74"/>
      <c r="P6" s="75"/>
    </row>
    <row r="7" spans="1:16" s="34" customFormat="1" ht="16.5" thickBot="1" x14ac:dyDescent="0.3">
      <c r="A7" s="29" t="s">
        <v>56</v>
      </c>
      <c r="B7" s="30" t="s">
        <v>57</v>
      </c>
      <c r="C7" s="29">
        <v>10</v>
      </c>
      <c r="D7" s="30">
        <v>15</v>
      </c>
      <c r="E7" s="29">
        <v>20</v>
      </c>
      <c r="F7" s="30">
        <v>25</v>
      </c>
      <c r="G7" s="29">
        <v>30</v>
      </c>
      <c r="H7" s="31">
        <v>35</v>
      </c>
      <c r="I7" s="32">
        <v>40</v>
      </c>
      <c r="J7" s="33">
        <v>45</v>
      </c>
      <c r="K7" s="32">
        <v>50</v>
      </c>
      <c r="L7" s="33">
        <v>55</v>
      </c>
      <c r="M7" s="31">
        <v>60</v>
      </c>
      <c r="N7" s="31">
        <v>65</v>
      </c>
      <c r="O7" s="31">
        <v>70</v>
      </c>
      <c r="P7" s="32">
        <v>75</v>
      </c>
    </row>
    <row r="8" spans="1:16" x14ac:dyDescent="0.25">
      <c r="A8" s="35" t="s">
        <v>37</v>
      </c>
      <c r="B8" s="36" t="s">
        <v>58</v>
      </c>
      <c r="C8" s="37">
        <v>302392</v>
      </c>
      <c r="D8" s="38">
        <v>309719</v>
      </c>
      <c r="E8" s="37">
        <v>315995</v>
      </c>
      <c r="F8" s="38">
        <v>317551</v>
      </c>
      <c r="G8" s="37">
        <v>320245</v>
      </c>
      <c r="H8" s="39">
        <v>324394</v>
      </c>
      <c r="I8" s="40">
        <v>328264</v>
      </c>
      <c r="J8" s="41">
        <v>331557</v>
      </c>
      <c r="K8" s="40">
        <v>334690</v>
      </c>
      <c r="L8" s="41">
        <v>337855</v>
      </c>
      <c r="M8" s="39">
        <v>342764</v>
      </c>
      <c r="N8" s="39">
        <v>345811</v>
      </c>
      <c r="O8" s="39">
        <v>349995</v>
      </c>
      <c r="P8" s="40">
        <v>355856</v>
      </c>
    </row>
    <row r="9" spans="1:16" x14ac:dyDescent="0.25">
      <c r="A9" s="42" t="s">
        <v>38</v>
      </c>
      <c r="B9" s="43" t="s">
        <v>1</v>
      </c>
      <c r="C9" s="44">
        <v>309543</v>
      </c>
      <c r="D9" s="45">
        <v>315454</v>
      </c>
      <c r="E9" s="44">
        <v>322018</v>
      </c>
      <c r="F9" s="45">
        <v>329120</v>
      </c>
      <c r="G9" s="44">
        <v>334543</v>
      </c>
      <c r="H9" s="46">
        <v>339428</v>
      </c>
      <c r="I9" s="47">
        <v>344186</v>
      </c>
      <c r="J9" s="48">
        <v>348514</v>
      </c>
      <c r="K9" s="47">
        <v>353143</v>
      </c>
      <c r="L9" s="48">
        <v>356466</v>
      </c>
      <c r="M9" s="46">
        <v>358596</v>
      </c>
      <c r="N9" s="46">
        <v>360587</v>
      </c>
      <c r="O9" s="46">
        <v>363184</v>
      </c>
      <c r="P9" s="47">
        <v>367118</v>
      </c>
    </row>
    <row r="10" spans="1:16" x14ac:dyDescent="0.25">
      <c r="A10" s="42" t="s">
        <v>39</v>
      </c>
      <c r="B10" s="43" t="s">
        <v>16</v>
      </c>
      <c r="C10" s="44">
        <v>318209</v>
      </c>
      <c r="D10" s="45">
        <v>323668</v>
      </c>
      <c r="E10" s="44">
        <v>329983</v>
      </c>
      <c r="F10" s="45">
        <v>339471</v>
      </c>
      <c r="G10" s="44">
        <v>345718</v>
      </c>
      <c r="H10" s="46">
        <v>350341</v>
      </c>
      <c r="I10" s="47">
        <v>355172</v>
      </c>
      <c r="J10" s="48">
        <v>359991</v>
      </c>
      <c r="K10" s="47">
        <v>365071</v>
      </c>
      <c r="L10" s="48">
        <v>367632</v>
      </c>
      <c r="M10" s="46">
        <v>368399</v>
      </c>
      <c r="N10" s="46">
        <v>370175</v>
      </c>
      <c r="O10" s="46">
        <v>372448</v>
      </c>
      <c r="P10" s="47">
        <v>375024</v>
      </c>
    </row>
    <row r="11" spans="1:16" x14ac:dyDescent="0.25">
      <c r="A11" s="42" t="s">
        <v>40</v>
      </c>
      <c r="B11" s="43" t="s">
        <v>3</v>
      </c>
      <c r="C11" s="44">
        <v>327388</v>
      </c>
      <c r="D11" s="45">
        <v>333005</v>
      </c>
      <c r="E11" s="44">
        <v>338815</v>
      </c>
      <c r="F11" s="45">
        <v>348601</v>
      </c>
      <c r="G11" s="44">
        <v>354590</v>
      </c>
      <c r="H11" s="46">
        <v>358509</v>
      </c>
      <c r="I11" s="47">
        <v>362998</v>
      </c>
      <c r="J11" s="48">
        <v>367998</v>
      </c>
      <c r="K11" s="47">
        <v>372948</v>
      </c>
      <c r="L11" s="48">
        <v>374460</v>
      </c>
      <c r="M11" s="46">
        <v>374888</v>
      </c>
      <c r="N11" s="46">
        <v>376983</v>
      </c>
      <c r="O11" s="46">
        <v>379723</v>
      </c>
      <c r="P11" s="47">
        <v>381548</v>
      </c>
    </row>
    <row r="12" spans="1:16" x14ac:dyDescent="0.25">
      <c r="A12" s="42" t="s">
        <v>41</v>
      </c>
      <c r="B12" s="43" t="s">
        <v>7</v>
      </c>
      <c r="C12" s="44">
        <v>336716</v>
      </c>
      <c r="D12" s="45">
        <v>342811</v>
      </c>
      <c r="E12" s="44">
        <v>348099</v>
      </c>
      <c r="F12" s="45">
        <v>356994</v>
      </c>
      <c r="G12" s="44">
        <v>362301</v>
      </c>
      <c r="H12" s="46">
        <v>365517</v>
      </c>
      <c r="I12" s="47">
        <v>369568</v>
      </c>
      <c r="J12" s="48">
        <v>374621</v>
      </c>
      <c r="K12" s="47">
        <v>379200</v>
      </c>
      <c r="L12" s="48">
        <v>379893</v>
      </c>
      <c r="M12" s="46">
        <v>380689</v>
      </c>
      <c r="N12" s="46">
        <v>383402</v>
      </c>
      <c r="O12" s="46">
        <v>387016</v>
      </c>
      <c r="P12" s="47">
        <v>388715</v>
      </c>
    </row>
    <row r="13" spans="1:16" x14ac:dyDescent="0.25">
      <c r="A13" s="42" t="s">
        <v>44</v>
      </c>
      <c r="B13" s="43" t="s">
        <v>59</v>
      </c>
      <c r="C13" s="44">
        <v>346471</v>
      </c>
      <c r="D13" s="45">
        <v>353149</v>
      </c>
      <c r="E13" s="44">
        <v>358090</v>
      </c>
      <c r="F13" s="45">
        <v>365629</v>
      </c>
      <c r="G13" s="44">
        <v>370330</v>
      </c>
      <c r="H13" s="46">
        <v>373157</v>
      </c>
      <c r="I13" s="47">
        <v>376913</v>
      </c>
      <c r="J13" s="48">
        <v>382025</v>
      </c>
      <c r="K13" s="47">
        <v>386244</v>
      </c>
      <c r="L13" s="48">
        <v>386728</v>
      </c>
      <c r="M13" s="49">
        <v>388346</v>
      </c>
      <c r="N13" s="46">
        <v>391808</v>
      </c>
      <c r="O13" s="46">
        <v>396408</v>
      </c>
      <c r="P13" s="47">
        <v>398591</v>
      </c>
    </row>
    <row r="14" spans="1:16" x14ac:dyDescent="0.25">
      <c r="A14" s="42" t="s">
        <v>45</v>
      </c>
      <c r="B14" s="43" t="s">
        <v>2</v>
      </c>
      <c r="C14" s="44">
        <v>357567</v>
      </c>
      <c r="D14" s="45">
        <v>364794</v>
      </c>
      <c r="E14" s="44">
        <v>369700</v>
      </c>
      <c r="F14" s="45">
        <v>375971</v>
      </c>
      <c r="G14" s="44">
        <v>380487</v>
      </c>
      <c r="H14" s="46">
        <v>383442</v>
      </c>
      <c r="I14" s="47">
        <v>387192</v>
      </c>
      <c r="J14" s="48">
        <v>392452</v>
      </c>
      <c r="K14" s="47">
        <v>396514</v>
      </c>
      <c r="L14" s="48">
        <v>397601</v>
      </c>
      <c r="M14" s="49">
        <v>400314</v>
      </c>
      <c r="N14" s="46">
        <v>404554</v>
      </c>
      <c r="O14" s="46">
        <v>410050</v>
      </c>
      <c r="P14" s="47">
        <v>413291</v>
      </c>
    </row>
    <row r="15" spans="1:16" x14ac:dyDescent="0.25">
      <c r="A15" s="42" t="s">
        <v>46</v>
      </c>
      <c r="B15" s="43" t="s">
        <v>60</v>
      </c>
      <c r="C15" s="44">
        <v>371563</v>
      </c>
      <c r="D15" s="45">
        <v>379234</v>
      </c>
      <c r="E15" s="44">
        <v>384500</v>
      </c>
      <c r="F15" s="45">
        <v>389973</v>
      </c>
      <c r="G15" s="44">
        <v>394915</v>
      </c>
      <c r="H15" s="46">
        <v>398592</v>
      </c>
      <c r="I15" s="47">
        <v>402696</v>
      </c>
      <c r="J15" s="48">
        <v>408223</v>
      </c>
      <c r="K15" s="47">
        <v>412415</v>
      </c>
      <c r="L15" s="48">
        <v>415003</v>
      </c>
      <c r="M15" s="49">
        <v>418970</v>
      </c>
      <c r="N15" s="46">
        <v>423974</v>
      </c>
      <c r="O15" s="46">
        <v>430167</v>
      </c>
      <c r="P15" s="47">
        <v>434977</v>
      </c>
    </row>
    <row r="16" spans="1:16" x14ac:dyDescent="0.25">
      <c r="A16" s="42" t="s">
        <v>42</v>
      </c>
      <c r="B16" s="43" t="s">
        <v>61</v>
      </c>
      <c r="C16" s="44">
        <v>390642</v>
      </c>
      <c r="D16" s="45">
        <v>398668</v>
      </c>
      <c r="E16" s="44">
        <v>404730</v>
      </c>
      <c r="F16" s="45">
        <v>410081</v>
      </c>
      <c r="G16" s="44">
        <v>416089</v>
      </c>
      <c r="H16" s="46">
        <v>421039</v>
      </c>
      <c r="I16" s="47">
        <v>425840</v>
      </c>
      <c r="J16" s="48">
        <v>431734</v>
      </c>
      <c r="K16" s="47">
        <v>436357</v>
      </c>
      <c r="L16" s="48">
        <v>441264</v>
      </c>
      <c r="M16" s="46">
        <v>446605</v>
      </c>
      <c r="N16" s="46">
        <v>452385</v>
      </c>
      <c r="O16" s="46">
        <v>459061</v>
      </c>
      <c r="P16" s="47">
        <v>465855</v>
      </c>
    </row>
    <row r="17" spans="1:16" x14ac:dyDescent="0.25">
      <c r="A17" s="42" t="s">
        <v>43</v>
      </c>
      <c r="B17" s="43" t="s">
        <v>62</v>
      </c>
      <c r="C17" s="44">
        <v>417643</v>
      </c>
      <c r="D17" s="45">
        <v>426006</v>
      </c>
      <c r="E17" s="44">
        <v>433286</v>
      </c>
      <c r="F17" s="45">
        <v>439227</v>
      </c>
      <c r="G17" s="44">
        <v>446811</v>
      </c>
      <c r="H17" s="46">
        <v>453424</v>
      </c>
      <c r="I17" s="47">
        <v>459166</v>
      </c>
      <c r="J17" s="48">
        <v>465460</v>
      </c>
      <c r="K17" s="47">
        <v>470738</v>
      </c>
      <c r="L17" s="48">
        <v>478564</v>
      </c>
      <c r="M17" s="46">
        <v>485424</v>
      </c>
      <c r="N17" s="46">
        <v>492084</v>
      </c>
      <c r="O17" s="46">
        <v>499098</v>
      </c>
      <c r="P17" s="47">
        <v>508181</v>
      </c>
    </row>
    <row r="18" spans="1:16" x14ac:dyDescent="0.25">
      <c r="A18" s="42" t="s">
        <v>47</v>
      </c>
      <c r="B18" s="43" t="s">
        <v>63</v>
      </c>
      <c r="C18" s="44">
        <v>456036</v>
      </c>
      <c r="D18" s="45">
        <v>464871</v>
      </c>
      <c r="E18" s="44">
        <v>473728</v>
      </c>
      <c r="F18" s="45">
        <v>480837</v>
      </c>
      <c r="G18" s="44">
        <v>490224</v>
      </c>
      <c r="H18" s="46">
        <v>498606</v>
      </c>
      <c r="I18" s="47">
        <v>505348</v>
      </c>
      <c r="J18" s="48">
        <v>511958</v>
      </c>
      <c r="K18" s="47">
        <v>517956</v>
      </c>
      <c r="L18" s="48">
        <v>528932</v>
      </c>
      <c r="M18" s="46">
        <v>537549</v>
      </c>
      <c r="N18" s="46">
        <v>545347</v>
      </c>
      <c r="O18" s="46">
        <v>552720</v>
      </c>
      <c r="P18" s="47">
        <v>564255</v>
      </c>
    </row>
    <row r="19" spans="1:16" x14ac:dyDescent="0.25">
      <c r="A19" s="42" t="s">
        <v>48</v>
      </c>
      <c r="B19" s="43" t="s">
        <v>8</v>
      </c>
      <c r="C19" s="44">
        <v>509930</v>
      </c>
      <c r="D19" s="45">
        <v>519601</v>
      </c>
      <c r="E19" s="44">
        <v>530279</v>
      </c>
      <c r="F19" s="45">
        <v>538822</v>
      </c>
      <c r="G19" s="44">
        <v>549796</v>
      </c>
      <c r="H19" s="46">
        <v>559656</v>
      </c>
      <c r="I19" s="47">
        <v>567182</v>
      </c>
      <c r="J19" s="48">
        <v>573859</v>
      </c>
      <c r="K19" s="47">
        <v>580393</v>
      </c>
      <c r="L19" s="48">
        <v>594237</v>
      </c>
      <c r="M19" s="46">
        <v>605018</v>
      </c>
      <c r="N19" s="46">
        <v>614432</v>
      </c>
      <c r="O19" s="46">
        <v>622445</v>
      </c>
      <c r="P19" s="47">
        <v>636421</v>
      </c>
    </row>
    <row r="20" spans="1:16" x14ac:dyDescent="0.25">
      <c r="A20" s="42" t="s">
        <v>49</v>
      </c>
      <c r="B20" s="43" t="s">
        <v>4</v>
      </c>
      <c r="C20" s="44">
        <v>584072</v>
      </c>
      <c r="D20" s="45">
        <v>595238</v>
      </c>
      <c r="E20" s="44">
        <v>607821</v>
      </c>
      <c r="F20" s="45">
        <v>617584</v>
      </c>
      <c r="G20" s="44">
        <v>629330</v>
      </c>
      <c r="H20" s="46">
        <v>639854</v>
      </c>
      <c r="I20" s="47">
        <v>647597</v>
      </c>
      <c r="J20" s="48">
        <v>653869</v>
      </c>
      <c r="K20" s="47">
        <v>660434</v>
      </c>
      <c r="L20" s="48">
        <v>676199</v>
      </c>
      <c r="M20" s="46">
        <v>689782</v>
      </c>
      <c r="N20" s="46">
        <v>701580</v>
      </c>
      <c r="O20" s="46">
        <v>710858</v>
      </c>
      <c r="P20" s="47">
        <v>727073</v>
      </c>
    </row>
    <row r="21" spans="1:16" x14ac:dyDescent="0.25">
      <c r="A21" s="42" t="s">
        <v>64</v>
      </c>
      <c r="B21" s="43" t="s">
        <v>65</v>
      </c>
      <c r="C21" s="44">
        <v>683846</v>
      </c>
      <c r="D21" s="45">
        <v>697544</v>
      </c>
      <c r="E21" s="44">
        <v>711902</v>
      </c>
      <c r="F21" s="45">
        <v>722015</v>
      </c>
      <c r="G21" s="44">
        <v>732960</v>
      </c>
      <c r="H21" s="46">
        <v>742690</v>
      </c>
      <c r="I21" s="47">
        <v>749648</v>
      </c>
      <c r="J21" s="48">
        <v>754776</v>
      </c>
      <c r="K21" s="47">
        <v>760449</v>
      </c>
      <c r="L21" s="48">
        <v>776384</v>
      </c>
      <c r="M21" s="46">
        <v>793711</v>
      </c>
      <c r="N21" s="46">
        <v>809010</v>
      </c>
      <c r="O21" s="46">
        <v>820625</v>
      </c>
      <c r="P21" s="47">
        <v>838652</v>
      </c>
    </row>
    <row r="22" spans="1:16" x14ac:dyDescent="0.25">
      <c r="A22" s="42" t="s">
        <v>66</v>
      </c>
      <c r="B22" s="43" t="s">
        <v>67</v>
      </c>
      <c r="C22" s="44">
        <v>815285</v>
      </c>
      <c r="D22" s="45">
        <v>832994</v>
      </c>
      <c r="E22" s="44">
        <v>848728</v>
      </c>
      <c r="F22" s="45">
        <v>857495</v>
      </c>
      <c r="G22" s="44">
        <v>865153</v>
      </c>
      <c r="H22" s="46">
        <v>871868</v>
      </c>
      <c r="I22" s="47">
        <v>876513</v>
      </c>
      <c r="J22" s="48">
        <v>879448</v>
      </c>
      <c r="K22" s="47">
        <v>882805</v>
      </c>
      <c r="L22" s="48">
        <v>896201</v>
      </c>
      <c r="M22" s="46">
        <v>918591</v>
      </c>
      <c r="N22" s="46">
        <v>938922</v>
      </c>
      <c r="O22" s="46">
        <v>954474</v>
      </c>
      <c r="P22" s="47">
        <v>973640</v>
      </c>
    </row>
    <row r="23" spans="1:16" x14ac:dyDescent="0.25">
      <c r="A23" s="42" t="s">
        <v>68</v>
      </c>
      <c r="B23" s="43" t="s">
        <v>69</v>
      </c>
      <c r="C23" s="44">
        <v>985046</v>
      </c>
      <c r="D23" s="45">
        <v>1008765</v>
      </c>
      <c r="E23" s="44">
        <v>1025171</v>
      </c>
      <c r="F23" s="45">
        <v>1029895</v>
      </c>
      <c r="G23" s="44">
        <v>1030707</v>
      </c>
      <c r="H23" s="46">
        <v>1031307</v>
      </c>
      <c r="I23" s="47">
        <v>1031508</v>
      </c>
      <c r="J23" s="48">
        <v>1033033</v>
      </c>
      <c r="K23" s="47">
        <v>1034246</v>
      </c>
      <c r="L23" s="48">
        <v>1036915</v>
      </c>
      <c r="M23" s="46">
        <v>1066120</v>
      </c>
      <c r="N23" s="46">
        <v>1093501</v>
      </c>
      <c r="O23" s="46">
        <v>1115209</v>
      </c>
      <c r="P23" s="47">
        <v>1134570</v>
      </c>
    </row>
    <row r="24" spans="1:16" ht="15.75" thickBot="1" x14ac:dyDescent="0.25">
      <c r="A24" s="50" t="s">
        <v>70</v>
      </c>
      <c r="B24" s="51" t="s">
        <v>71</v>
      </c>
      <c r="C24" s="52">
        <v>1231307</v>
      </c>
      <c r="D24" s="53">
        <v>1260957</v>
      </c>
      <c r="E24" s="52">
        <v>1281463</v>
      </c>
      <c r="F24" s="53">
        <v>1287369</v>
      </c>
      <c r="G24" s="52">
        <v>1288382</v>
      </c>
      <c r="H24" s="54">
        <v>1289131</v>
      </c>
      <c r="I24" s="55">
        <v>1289386</v>
      </c>
      <c r="J24" s="56">
        <v>1291293</v>
      </c>
      <c r="K24" s="55">
        <v>1292808</v>
      </c>
      <c r="L24" s="56">
        <v>1296144</v>
      </c>
      <c r="M24" s="54">
        <v>1332648</v>
      </c>
      <c r="N24" s="54">
        <v>1366875</v>
      </c>
      <c r="O24" s="54">
        <v>1394011</v>
      </c>
      <c r="P24" s="55">
        <v>1418211</v>
      </c>
    </row>
  </sheetData>
  <mergeCells count="8">
    <mergeCell ref="C6:F6"/>
    <mergeCell ref="G6:P6"/>
    <mergeCell ref="A3:P3"/>
    <mergeCell ref="C4:I4"/>
    <mergeCell ref="J4:P4"/>
    <mergeCell ref="C5:D5"/>
    <mergeCell ref="E5:K5"/>
    <mergeCell ref="L5:P5"/>
  </mergeCells>
  <printOptions horizontalCentered="1" verticalCentered="1"/>
  <pageMargins left="0.31496062992125984" right="0.31496062992125984" top="0.35433070866141736" bottom="0.35433070866141736" header="0" footer="0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Normal="100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G10" sqref="G10"/>
    </sheetView>
  </sheetViews>
  <sheetFormatPr baseColWidth="10" defaultColWidth="14.85546875" defaultRowHeight="15" x14ac:dyDescent="0.2"/>
  <cols>
    <col min="1" max="1" width="7.85546875" style="11" bestFit="1" customWidth="1"/>
    <col min="2" max="2" width="30.28515625" style="11" customWidth="1"/>
    <col min="3" max="16" width="11.85546875" style="11" bestFit="1" customWidth="1"/>
    <col min="17" max="17" width="11.140625" style="11" bestFit="1" customWidth="1"/>
    <col min="18" max="18" width="11.7109375" style="11" bestFit="1" customWidth="1"/>
    <col min="19" max="19" width="9.7109375" style="11" bestFit="1" customWidth="1"/>
    <col min="20" max="16384" width="14.85546875" style="11"/>
  </cols>
  <sheetData>
    <row r="1" spans="1:17" ht="15.75" x14ac:dyDescent="0.25">
      <c r="A1" s="26" t="s">
        <v>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ht="9" customHeight="1" x14ac:dyDescent="0.25">
      <c r="A2" s="26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7" ht="16.5" thickBot="1" x14ac:dyDescent="0.3">
      <c r="A3" s="76" t="s">
        <v>52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7" ht="16.5" thickBot="1" x14ac:dyDescent="0.3">
      <c r="C4" s="77" t="s">
        <v>53</v>
      </c>
      <c r="D4" s="78"/>
      <c r="E4" s="79"/>
      <c r="F4" s="79"/>
      <c r="G4" s="79"/>
      <c r="H4" s="79"/>
      <c r="I4" s="80"/>
      <c r="J4" s="81"/>
      <c r="K4" s="82"/>
      <c r="L4" s="82"/>
      <c r="M4" s="82"/>
      <c r="N4" s="82"/>
      <c r="O4" s="82"/>
      <c r="P4" s="83"/>
    </row>
    <row r="5" spans="1:17" ht="16.5" thickBot="1" x14ac:dyDescent="0.3">
      <c r="C5" s="81"/>
      <c r="D5" s="83"/>
      <c r="E5" s="84" t="s">
        <v>54</v>
      </c>
      <c r="F5" s="85"/>
      <c r="G5" s="85"/>
      <c r="H5" s="85"/>
      <c r="I5" s="85"/>
      <c r="J5" s="85"/>
      <c r="K5" s="86"/>
      <c r="L5" s="69"/>
      <c r="M5" s="70"/>
      <c r="N5" s="70"/>
      <c r="O5" s="70"/>
      <c r="P5" s="71"/>
    </row>
    <row r="6" spans="1:17" ht="16.5" thickBot="1" x14ac:dyDescent="0.3">
      <c r="C6" s="69"/>
      <c r="D6" s="70"/>
      <c r="E6" s="70"/>
      <c r="F6" s="71"/>
      <c r="G6" s="72" t="s">
        <v>55</v>
      </c>
      <c r="H6" s="73"/>
      <c r="I6" s="73"/>
      <c r="J6" s="73"/>
      <c r="K6" s="73"/>
      <c r="L6" s="74"/>
      <c r="M6" s="74"/>
      <c r="N6" s="74"/>
      <c r="O6" s="74"/>
      <c r="P6" s="75"/>
    </row>
    <row r="7" spans="1:17" s="34" customFormat="1" ht="16.5" thickBot="1" x14ac:dyDescent="0.3">
      <c r="A7" s="29" t="s">
        <v>56</v>
      </c>
      <c r="B7" s="30" t="s">
        <v>57</v>
      </c>
      <c r="C7" s="29">
        <v>10</v>
      </c>
      <c r="D7" s="30">
        <v>15</v>
      </c>
      <c r="E7" s="29">
        <v>20</v>
      </c>
      <c r="F7" s="30">
        <v>25</v>
      </c>
      <c r="G7" s="29">
        <v>30</v>
      </c>
      <c r="H7" s="31">
        <v>35</v>
      </c>
      <c r="I7" s="32">
        <v>40</v>
      </c>
      <c r="J7" s="33">
        <v>45</v>
      </c>
      <c r="K7" s="32">
        <v>50</v>
      </c>
      <c r="L7" s="33">
        <v>55</v>
      </c>
      <c r="M7" s="31">
        <v>60</v>
      </c>
      <c r="N7" s="31">
        <v>65</v>
      </c>
      <c r="O7" s="31">
        <v>70</v>
      </c>
      <c r="P7" s="32">
        <v>75</v>
      </c>
    </row>
    <row r="8" spans="1:17" x14ac:dyDescent="0.2">
      <c r="A8" s="35" t="s">
        <v>37</v>
      </c>
      <c r="B8" s="36" t="s">
        <v>58</v>
      </c>
      <c r="C8" s="37">
        <f>'Escala 2 2019'!C8*0.56%+'Escala 2 2019'!C8</f>
        <v>307004.61499392003</v>
      </c>
      <c r="D8" s="37">
        <f>'Escala 2 2019'!D8*0.56%+'Escala 2 2019'!D8</f>
        <v>314443.37929343997</v>
      </c>
      <c r="E8" s="37">
        <f>'Escala 2 2019'!E8*0.56%+'Escala 2 2019'!E8</f>
        <v>320815.11189120001</v>
      </c>
      <c r="F8" s="37">
        <f>'Escala 2 2019'!F8*0.56%+'Escala 2 2019'!F8</f>
        <v>322394.84674175997</v>
      </c>
      <c r="G8" s="37">
        <f>'Escala 2 2019'!G8*0.56%+'Escala 2 2019'!G8</f>
        <v>325129.94037120003</v>
      </c>
      <c r="H8" s="37">
        <f>'Escala 2 2019'!H8*0.56%+'Escala 2 2019'!H8</f>
        <v>329342.22822143999</v>
      </c>
      <c r="I8" s="37">
        <f>'Escala 2 2019'!I8*0.56%+'Escala 2 2019'!I8</f>
        <v>333271.26027263998</v>
      </c>
      <c r="J8" s="37">
        <f>'Escala 2 2019'!J8*0.56%+'Escala 2 2019'!J8</f>
        <v>336614.49090431997</v>
      </c>
      <c r="K8" s="37">
        <f>'Escala 2 2019'!K8*0.56%+'Escala 2 2019'!K8</f>
        <v>339795.28093439998</v>
      </c>
      <c r="L8" s="37">
        <f>'Escala 2 2019'!L8*0.56%+'Escala 2 2019'!L8</f>
        <v>343008.55908480001</v>
      </c>
      <c r="M8" s="37">
        <f>'Escala 2 2019'!M8*0.56%+'Escala 2 2019'!M8</f>
        <v>347992.43979263998</v>
      </c>
      <c r="N8" s="37">
        <f>'Escala 2 2019'!N8*0.56%+'Escala 2 2019'!N8</f>
        <v>351085.91799936001</v>
      </c>
      <c r="O8" s="37">
        <f>'Escala 2 2019'!O8*0.56%+'Escala 2 2019'!O8</f>
        <v>355333.73973119998</v>
      </c>
      <c r="P8" s="37">
        <f>'Escala 2 2019'!P8*0.56%+'Escala 2 2019'!P8</f>
        <v>361284.14201855997</v>
      </c>
    </row>
    <row r="9" spans="1:17" x14ac:dyDescent="0.2">
      <c r="A9" s="42" t="s">
        <v>38</v>
      </c>
      <c r="B9" s="43" t="s">
        <v>1</v>
      </c>
      <c r="C9" s="37">
        <f>'Escala 2 2019'!C9*0.56%+'Escala 2 2019'!C9</f>
        <v>314264.69463168003</v>
      </c>
      <c r="D9" s="37">
        <f>'Escala 2 2019'!D9*0.56%+'Escala 2 2019'!D9</f>
        <v>320265.85960704001</v>
      </c>
      <c r="E9" s="37">
        <f>'Escala 2 2019'!E9*0.56%+'Escala 2 2019'!E9</f>
        <v>326929.98528768</v>
      </c>
      <c r="F9" s="37">
        <f>'Escala 2 2019'!F9*0.56%+'Escala 2 2019'!F9</f>
        <v>334140.31749120005</v>
      </c>
      <c r="G9" s="37">
        <f>'Escala 2 2019'!G9*0.56%+'Escala 2 2019'!G9</f>
        <v>339646.03863168001</v>
      </c>
      <c r="H9" s="37">
        <f>'Escala 2 2019'!H9*0.56%+'Escala 2 2019'!H9</f>
        <v>344605.55324928003</v>
      </c>
      <c r="I9" s="37">
        <f>'Escala 2 2019'!I9*0.56%+'Escala 2 2019'!I9</f>
        <v>349436.13063936005</v>
      </c>
      <c r="J9" s="37">
        <f>'Escala 2 2019'!J9*0.56%+'Escala 2 2019'!J9</f>
        <v>353830.14891264</v>
      </c>
      <c r="K9" s="37">
        <f>'Escala 2 2019'!K9*0.56%+'Escala 2 2019'!K9</f>
        <v>358529.75856768002</v>
      </c>
      <c r="L9" s="37">
        <f>'Escala 2 2019'!L9*0.56%+'Escala 2 2019'!L9</f>
        <v>361903.44681216002</v>
      </c>
      <c r="M9" s="37">
        <f>'Escala 2 2019'!M9*0.56%+'Escala 2 2019'!M9</f>
        <v>364065.93732095999</v>
      </c>
      <c r="N9" s="37">
        <f>'Escala 2 2019'!N9*0.56%+'Escala 2 2019'!N9</f>
        <v>366087.30755712005</v>
      </c>
      <c r="O9" s="37">
        <f>'Escala 2 2019'!O9*0.56%+'Escala 2 2019'!O9</f>
        <v>368723.92157184001</v>
      </c>
      <c r="P9" s="37">
        <f>'Escala 2 2019'!P9*0.56%+'Escala 2 2019'!P9</f>
        <v>372717.92986367998</v>
      </c>
    </row>
    <row r="10" spans="1:17" x14ac:dyDescent="0.2">
      <c r="A10" s="42" t="s">
        <v>39</v>
      </c>
      <c r="B10" s="43" t="s">
        <v>16</v>
      </c>
      <c r="C10" s="37">
        <f>'Escala 2 2019'!C10*0.56%+'Escala 2 2019'!C10</f>
        <v>323062.88371584</v>
      </c>
      <c r="D10" s="37">
        <f>'Escala 2 2019'!D10*0.56%+'Escala 2 2019'!D10</f>
        <v>328605.15399167995</v>
      </c>
      <c r="E10" s="37">
        <f>'Escala 2 2019'!E10*0.56%+'Escala 2 2019'!E10</f>
        <v>335016.48148607998</v>
      </c>
      <c r="F10" s="37">
        <f>'Escala 2 2019'!F10*0.56%+'Escala 2 2019'!F10</f>
        <v>344649.20916095999</v>
      </c>
      <c r="G10" s="37">
        <f>'Escala 2 2019'!G10*0.56%+'Escala 2 2019'!G10</f>
        <v>350991.49939967995</v>
      </c>
      <c r="H10" s="37">
        <f>'Escala 2 2019'!H10*0.56%+'Escala 2 2019'!H10</f>
        <v>355685.01753216004</v>
      </c>
      <c r="I10" s="37">
        <f>'Escala 2 2019'!I10*0.56%+'Escala 2 2019'!I10</f>
        <v>360589.70844672003</v>
      </c>
      <c r="J10" s="37">
        <f>'Escala 2 2019'!J10*0.56%+'Escala 2 2019'!J10</f>
        <v>365482.21631615999</v>
      </c>
      <c r="K10" s="37">
        <f>'Escala 2 2019'!K10*0.56%+'Escala 2 2019'!K10</f>
        <v>370639.70541696</v>
      </c>
      <c r="L10" s="37">
        <f>'Escala 2 2019'!L10*0.56%+'Escala 2 2019'!L10</f>
        <v>373239.77029632003</v>
      </c>
      <c r="M10" s="37">
        <f>'Escala 2 2019'!M10*0.56%+'Escala 2 2019'!M10</f>
        <v>374018.46993024001</v>
      </c>
      <c r="N10" s="37">
        <f>'Escala 2 2019'!N10*0.56%+'Escala 2 2019'!N10</f>
        <v>375821.56060799997</v>
      </c>
      <c r="O10" s="66">
        <f>'Escala 2 2019'!O10*0.56%+'Escala 2 2019'!O10</f>
        <v>378129.23240447999</v>
      </c>
      <c r="P10" s="46">
        <f>'Escala 2 2019'!P10*0.56%+'Escala 2 2019'!P10</f>
        <v>380744.52609023999</v>
      </c>
      <c r="Q10" s="67"/>
    </row>
    <row r="11" spans="1:17" x14ac:dyDescent="0.2">
      <c r="A11" s="42" t="s">
        <v>40</v>
      </c>
      <c r="B11" s="43" t="s">
        <v>3</v>
      </c>
      <c r="C11" s="37">
        <f>'Escala 2 2019'!C11*0.56%+'Escala 2 2019'!C11</f>
        <v>332381.89797887998</v>
      </c>
      <c r="D11" s="37">
        <f>'Escala 2 2019'!D11*0.56%+'Escala 2 2019'!D11</f>
        <v>338084.57834880002</v>
      </c>
      <c r="E11" s="37">
        <f>'Escala 2 2019'!E11*0.56%+'Escala 2 2019'!E11</f>
        <v>343983.20269440004</v>
      </c>
      <c r="F11" s="37">
        <f>'Escala 2 2019'!F11*0.56%+'Escala 2 2019'!F11</f>
        <v>353918.47598976002</v>
      </c>
      <c r="G11" s="37">
        <f>'Escala 2 2019'!G11*0.56%+'Escala 2 2019'!G11</f>
        <v>359998.83075840003</v>
      </c>
      <c r="H11" s="37">
        <f>'Escala 2 2019'!H11*0.56%+'Escala 2 2019'!H11</f>
        <v>363977.61024384003</v>
      </c>
      <c r="I11" s="37">
        <f>'Escala 2 2019'!I11*0.56%+'Escala 2 2019'!I11</f>
        <v>368535.08437247999</v>
      </c>
      <c r="J11" s="37">
        <f>'Escala 2 2019'!J11*0.56%+'Escala 2 2019'!J11</f>
        <v>373611.35317248001</v>
      </c>
      <c r="K11" s="37">
        <f>'Escala 2 2019'!K11*0.56%+'Escala 2 2019'!K11</f>
        <v>378636.85928448004</v>
      </c>
      <c r="L11" s="37">
        <f>'Escala 2 2019'!L11*0.56%+'Escala 2 2019'!L11</f>
        <v>380171.92296960001</v>
      </c>
      <c r="M11" s="37">
        <f>'Escala 2 2019'!M11*0.56%+'Escala 2 2019'!M11</f>
        <v>380606.45157887996</v>
      </c>
      <c r="N11" s="37">
        <f>'Escala 2 2019'!N11*0.56%+'Escala 2 2019'!N11</f>
        <v>382733.40820608003</v>
      </c>
      <c r="O11" s="37">
        <f>'Escala 2 2019'!O11*0.56%+'Escala 2 2019'!O11</f>
        <v>385515.20350847999</v>
      </c>
      <c r="P11" s="37">
        <f>'Escala 2 2019'!P11*0.56%+'Escala 2 2019'!P11</f>
        <v>387368.04162048001</v>
      </c>
    </row>
    <row r="12" spans="1:17" x14ac:dyDescent="0.2">
      <c r="A12" s="42" t="s">
        <v>41</v>
      </c>
      <c r="B12" s="43" t="s">
        <v>7</v>
      </c>
      <c r="C12" s="37">
        <f>'Escala 2 2019'!C12*0.56%+'Escala 2 2019'!C12</f>
        <v>341852.18505216</v>
      </c>
      <c r="D12" s="37">
        <f>'Escala 2 2019'!D12*0.56%+'Escala 2 2019'!D12</f>
        <v>348040.15671936003</v>
      </c>
      <c r="E12" s="37">
        <f>'Escala 2 2019'!E12*0.56%+'Escala 2 2019'!E12</f>
        <v>353408.81860224</v>
      </c>
      <c r="F12" s="37">
        <f>'Escala 2 2019'!F12*0.56%+'Escala 2 2019'!F12</f>
        <v>362439.50079744001</v>
      </c>
      <c r="G12" s="37">
        <f>'Escala 2 2019'!G12*0.56%+'Escala 2 2019'!G12</f>
        <v>367827.45250175998</v>
      </c>
      <c r="H12" s="37">
        <f>'Escala 2 2019'!H12*0.56%+'Escala 2 2019'!H12</f>
        <v>371092.50859391998</v>
      </c>
      <c r="I12" s="37">
        <f>'Escala 2 2019'!I12*0.56%+'Escala 2 2019'!I12</f>
        <v>375205.30157567997</v>
      </c>
      <c r="J12" s="37">
        <f>'Escala 2 2019'!J12*0.56%+'Escala 2 2019'!J12</f>
        <v>380335.37882496003</v>
      </c>
      <c r="K12" s="37">
        <f>'Escala 2 2019'!K12*0.56%+'Escala 2 2019'!K12</f>
        <v>384984.22579200001</v>
      </c>
      <c r="L12" s="37">
        <f>'Escala 2 2019'!L12*0.56%+'Escala 2 2019'!L12</f>
        <v>385687.79664767999</v>
      </c>
      <c r="M12" s="37">
        <f>'Escala 2 2019'!M12*0.56%+'Escala 2 2019'!M12</f>
        <v>386495.93864064</v>
      </c>
      <c r="N12" s="37">
        <f>'Escala 2 2019'!N12*0.56%+'Escala 2 2019'!N12</f>
        <v>389250.32209152001</v>
      </c>
      <c r="O12" s="37">
        <f>'Escala 2 2019'!O12*0.56%+'Escala 2 2019'!O12</f>
        <v>392919.44918015995</v>
      </c>
      <c r="P12" s="37">
        <f>'Escala 2 2019'!P12*0.56%+'Escala 2 2019'!P12</f>
        <v>394644.36531839997</v>
      </c>
    </row>
    <row r="13" spans="1:17" x14ac:dyDescent="0.2">
      <c r="A13" s="42" t="s">
        <v>44</v>
      </c>
      <c r="B13" s="43" t="s">
        <v>59</v>
      </c>
      <c r="C13" s="37">
        <f>'Escala 2 2019'!C13*0.56%+'Escala 2 2019'!C13</f>
        <v>351755.98548095999</v>
      </c>
      <c r="D13" s="37">
        <f>'Escala 2 2019'!D13*0.56%+'Escala 2 2019'!D13</f>
        <v>358535.85009024001</v>
      </c>
      <c r="E13" s="37">
        <f>'Escala 2 2019'!E13*0.56%+'Escala 2 2019'!E13</f>
        <v>363552.2189184</v>
      </c>
      <c r="F13" s="37">
        <f>'Escala 2 2019'!F13*0.56%+'Escala 2 2019'!F13</f>
        <v>371206.21701503999</v>
      </c>
      <c r="G13" s="37">
        <f>'Escala 2 2019'!G13*0.56%+'Escala 2 2019'!G13</f>
        <v>375978.9249408</v>
      </c>
      <c r="H13" s="37">
        <f>'Escala 2 2019'!H13*0.56%+'Escala 2 2019'!H13</f>
        <v>378849.04732031998</v>
      </c>
      <c r="I13" s="37">
        <f>'Escala 2 2019'!I13*0.56%+'Escala 2 2019'!I13</f>
        <v>382662.34044288</v>
      </c>
      <c r="J13" s="37">
        <f>'Escala 2 2019'!J13*0.56%+'Escala 2 2019'!J13</f>
        <v>387852.31766400003</v>
      </c>
      <c r="K13" s="37">
        <f>'Escala 2 2019'!K13*0.56%+'Escala 2 2019'!K13</f>
        <v>392135.67327744002</v>
      </c>
      <c r="L13" s="37">
        <f>'Escala 2 2019'!L13*0.56%+'Escala 2 2019'!L13</f>
        <v>392627.05609728</v>
      </c>
      <c r="M13" s="37">
        <f>'Escala 2 2019'!M13*0.56%+'Escala 2 2019'!M13</f>
        <v>394269.73668095999</v>
      </c>
      <c r="N13" s="37">
        <f>'Escala 2 2019'!N13*0.56%+'Escala 2 2019'!N13</f>
        <v>397784.54519808001</v>
      </c>
      <c r="O13" s="37">
        <f>'Escala 2 2019'!O13*0.56%+'Escala 2 2019'!O13</f>
        <v>402454.71249407995</v>
      </c>
      <c r="P13" s="37">
        <f>'Escala 2 2019'!P13*0.56%+'Escala 2 2019'!P13</f>
        <v>404671.01145216002</v>
      </c>
    </row>
    <row r="14" spans="1:17" x14ac:dyDescent="0.2">
      <c r="A14" s="42" t="s">
        <v>45</v>
      </c>
      <c r="B14" s="43" t="s">
        <v>2</v>
      </c>
      <c r="C14" s="37">
        <f>'Escala 2 2019'!C14*0.56%+'Escala 2 2019'!C14</f>
        <v>363021.24120191997</v>
      </c>
      <c r="D14" s="37">
        <f>'Escala 2 2019'!D14*0.56%+'Escala 2 2019'!D14</f>
        <v>370358.48012543999</v>
      </c>
      <c r="E14" s="37">
        <f>'Escala 2 2019'!E14*0.56%+'Escala 2 2019'!E14</f>
        <v>375339.31507199997</v>
      </c>
      <c r="F14" s="37">
        <f>'Escala 2 2019'!F14*0.56%+'Escala 2 2019'!F14</f>
        <v>381705.97140096</v>
      </c>
      <c r="G14" s="37">
        <f>'Escala 2 2019'!G14*0.56%+'Escala 2 2019'!G14</f>
        <v>386290.85738111997</v>
      </c>
      <c r="H14" s="37">
        <f>'Escala 2 2019'!H14*0.56%+'Escala 2 2019'!H14</f>
        <v>389290.93224192003</v>
      </c>
      <c r="I14" s="37">
        <f>'Escala 2 2019'!I14*0.56%+'Escala 2 2019'!I14</f>
        <v>393098.13384192</v>
      </c>
      <c r="J14" s="37">
        <f>'Escala 2 2019'!J14*0.56%+'Escala 2 2019'!J14</f>
        <v>398438.36861951998</v>
      </c>
      <c r="K14" s="37">
        <f>'Escala 2 2019'!K14*0.56%+'Escala 2 2019'!K14</f>
        <v>402562.32939263998</v>
      </c>
      <c r="L14" s="37">
        <f>'Escala 2 2019'!L14*0.56%+'Escala 2 2019'!L14</f>
        <v>403665.91022975999</v>
      </c>
      <c r="M14" s="37">
        <f>'Escala 2 2019'!M14*0.56%+'Escala 2 2019'!M14</f>
        <v>406420.29368064</v>
      </c>
      <c r="N14" s="37">
        <f>'Escala 2 2019'!N14*0.56%+'Escala 2 2019'!N14</f>
        <v>410724.96962304</v>
      </c>
      <c r="O14" s="37">
        <f>'Escala 2 2019'!O14*0.56%+'Escala 2 2019'!O14</f>
        <v>416304.80428799998</v>
      </c>
      <c r="P14" s="37">
        <f>'Escala 2 2019'!P14*0.56%+'Escala 2 2019'!P14</f>
        <v>419595.24172416003</v>
      </c>
    </row>
    <row r="15" spans="1:17" x14ac:dyDescent="0.2">
      <c r="A15" s="42" t="s">
        <v>46</v>
      </c>
      <c r="B15" s="43" t="s">
        <v>60</v>
      </c>
      <c r="C15" s="37">
        <f>'Escala 2 2019'!C15*0.56%+'Escala 2 2019'!C15</f>
        <v>377230.73282688</v>
      </c>
      <c r="D15" s="37">
        <f>'Escala 2 2019'!D15*0.56%+'Escala 2 2019'!D15</f>
        <v>385018.74441984005</v>
      </c>
      <c r="E15" s="37">
        <f>'Escala 2 2019'!E15*0.56%+'Escala 2 2019'!E15</f>
        <v>390365.07072000002</v>
      </c>
      <c r="F15" s="37">
        <f>'Escala 2 2019'!F15*0.56%+'Escala 2 2019'!F15</f>
        <v>395921.55454848002</v>
      </c>
      <c r="G15" s="37">
        <f>'Escala 2 2019'!G15*0.56%+'Escala 2 2019'!G15</f>
        <v>400938.93863039999</v>
      </c>
      <c r="H15" s="37">
        <f>'Escala 2 2019'!H15*0.56%+'Escala 2 2019'!H15</f>
        <v>404672.02670592</v>
      </c>
      <c r="I15" s="37">
        <f>'Escala 2 2019'!I15*0.56%+'Escala 2 2019'!I15</f>
        <v>408838.62813696003</v>
      </c>
      <c r="J15" s="37">
        <f>'Escala 2 2019'!J15*0.56%+'Escala 2 2019'!J15</f>
        <v>414449.93566848</v>
      </c>
      <c r="K15" s="37">
        <f>'Escala 2 2019'!K15*0.56%+'Escala 2 2019'!K15</f>
        <v>418705.87943040003</v>
      </c>
      <c r="L15" s="37">
        <f>'Escala 2 2019'!L15*0.56%+'Escala 2 2019'!L15</f>
        <v>421333.35616127995</v>
      </c>
      <c r="M15" s="37">
        <f>'Escala 2 2019'!M15*0.56%+'Escala 2 2019'!M15</f>
        <v>425360.86782720004</v>
      </c>
      <c r="N15" s="37">
        <f>'Escala 2 2019'!N15*0.56%+'Escala 2 2019'!N15</f>
        <v>430441.19764223997</v>
      </c>
      <c r="O15" s="37">
        <f>'Escala 2 2019'!O15*0.56%+'Escala 2 2019'!O15</f>
        <v>436728.66417792003</v>
      </c>
      <c r="P15" s="37">
        <f>'Escala 2 2019'!P15*0.56%+'Escala 2 2019'!P15</f>
        <v>441612.03476352</v>
      </c>
    </row>
    <row r="16" spans="1:17" x14ac:dyDescent="0.2">
      <c r="A16" s="42" t="s">
        <v>42</v>
      </c>
      <c r="B16" s="43" t="s">
        <v>61</v>
      </c>
      <c r="C16" s="37">
        <f>'Escala 2 2019'!C16*0.56%+'Escala 2 2019'!C16</f>
        <v>396600.75931391999</v>
      </c>
      <c r="D16" s="37">
        <f>'Escala 2 2019'!D16*0.56%+'Escala 2 2019'!D16</f>
        <v>404749.18599167996</v>
      </c>
      <c r="E16" s="37">
        <f>'Escala 2 2019'!E16*0.56%+'Escala 2 2019'!E16</f>
        <v>410903.6542848</v>
      </c>
      <c r="F16" s="37">
        <f>'Escala 2 2019'!F16*0.56%+'Escala 2 2019'!F16</f>
        <v>416336.27715455997</v>
      </c>
      <c r="G16" s="37">
        <f>'Escala 2 2019'!G16*0.56%+'Escala 2 2019'!G16</f>
        <v>422435.92174463999</v>
      </c>
      <c r="H16" s="37">
        <f>'Escala 2 2019'!H16*0.56%+'Escala 2 2019'!H16</f>
        <v>427461.42785664002</v>
      </c>
      <c r="I16" s="37">
        <f>'Escala 2 2019'!I16*0.56%+'Escala 2 2019'!I16</f>
        <v>432335.66115840001</v>
      </c>
      <c r="J16" s="37">
        <f>'Escala 2 2019'!J16*0.56%+'Escala 2 2019'!J16</f>
        <v>438319.56681984005</v>
      </c>
      <c r="K16" s="37">
        <f>'Escala 2 2019'!K16*0.56%+'Escala 2 2019'!K16</f>
        <v>443013.08495232003</v>
      </c>
      <c r="L16" s="37">
        <f>'Escala 2 2019'!L16*0.56%+'Escala 2 2019'!L16</f>
        <v>447994.93515263998</v>
      </c>
      <c r="M16" s="37">
        <f>'Escala 2 2019'!M16*0.56%+'Escala 2 2019'!M16</f>
        <v>453417.40548479999</v>
      </c>
      <c r="N16" s="37">
        <f>'Escala 2 2019'!N16*0.56%+'Escala 2 2019'!N16</f>
        <v>459285.57221760001</v>
      </c>
      <c r="O16" s="37">
        <f>'Escala 2 2019'!O16*0.56%+'Escala 2 2019'!O16</f>
        <v>466063.40631936002</v>
      </c>
      <c r="P16" s="37">
        <f>'Escala 2 2019'!P16*0.56%+'Escala 2 2019'!P16</f>
        <v>472961.04036479996</v>
      </c>
    </row>
    <row r="17" spans="1:16" x14ac:dyDescent="0.2">
      <c r="A17" s="42" t="s">
        <v>43</v>
      </c>
      <c r="B17" s="43" t="s">
        <v>62</v>
      </c>
      <c r="C17" s="37">
        <f>'Escala 2 2019'!C17*0.56%+'Escala 2 2019'!C17</f>
        <v>424013.62608767999</v>
      </c>
      <c r="D17" s="37">
        <f>'Escala 2 2019'!D17*0.56%+'Escala 2 2019'!D17</f>
        <v>432504.19328255998</v>
      </c>
      <c r="E17" s="37">
        <f>'Escala 2 2019'!E17*0.56%+'Escala 2 2019'!E17</f>
        <v>439895.24065535999</v>
      </c>
      <c r="F17" s="37">
        <f>'Escala 2 2019'!F17*0.56%+'Escala 2 2019'!F17</f>
        <v>445926.86324351997</v>
      </c>
      <c r="G17" s="37">
        <f>'Escala 2 2019'!G17*0.56%+'Escala 2 2019'!G17</f>
        <v>453626.54775935999</v>
      </c>
      <c r="H17" s="37">
        <f>'Escala 2 2019'!H17*0.56%+'Escala 2 2019'!H17</f>
        <v>460340.42087423999</v>
      </c>
      <c r="I17" s="37">
        <f>'Escala 2 2019'!I17*0.56%+'Escala 2 2019'!I17</f>
        <v>466170.00796416</v>
      </c>
      <c r="J17" s="37">
        <f>'Escala 2 2019'!J17*0.56%+'Escala 2 2019'!J17</f>
        <v>472560.01512960001</v>
      </c>
      <c r="K17" s="37">
        <f>'Escala 2 2019'!K17*0.56%+'Escala 2 2019'!K17</f>
        <v>477918.52447488002</v>
      </c>
      <c r="L17" s="37">
        <f>'Escala 2 2019'!L17*0.56%+'Escala 2 2019'!L17</f>
        <v>485863.90040063998</v>
      </c>
      <c r="M17" s="37">
        <f>'Escala 2 2019'!M17*0.56%+'Escala 2 2019'!M17</f>
        <v>492828.54119424004</v>
      </c>
      <c r="N17" s="37">
        <f>'Escala 2 2019'!N17*0.56%+'Escala 2 2019'!N17</f>
        <v>499590.13123584003</v>
      </c>
      <c r="O17" s="37">
        <f>'Escala 2 2019'!O17*0.56%+'Escala 2 2019'!O17</f>
        <v>506711.12110848003</v>
      </c>
      <c r="P17" s="37">
        <f>'Escala 2 2019'!P17*0.56%+'Escala 2 2019'!P17</f>
        <v>515932.67101056001</v>
      </c>
    </row>
    <row r="18" spans="1:16" x14ac:dyDescent="0.2">
      <c r="A18" s="42" t="s">
        <v>47</v>
      </c>
      <c r="B18" s="43" t="s">
        <v>63</v>
      </c>
      <c r="C18" s="37">
        <f>'Escala 2 2019'!C18*0.56%+'Escala 2 2019'!C18</f>
        <v>462992.26369535999</v>
      </c>
      <c r="D18" s="37">
        <f>'Escala 2 2019'!D18*0.56%+'Escala 2 2019'!D18</f>
        <v>471962.03066496004</v>
      </c>
      <c r="E18" s="37">
        <f>'Escala 2 2019'!E18*0.56%+'Escala 2 2019'!E18</f>
        <v>480954.13321727997</v>
      </c>
      <c r="F18" s="37">
        <f>'Escala 2 2019'!F18*0.56%+'Escala 2 2019'!F18</f>
        <v>488171.57219712</v>
      </c>
      <c r="G18" s="37">
        <f>'Escala 2 2019'!G18*0.56%+'Escala 2 2019'!G18</f>
        <v>497701.75924223999</v>
      </c>
      <c r="H18" s="37">
        <f>'Escala 2 2019'!H18*0.56%+'Escala 2 2019'!H18</f>
        <v>506211.61625855998</v>
      </c>
      <c r="I18" s="37">
        <f>'Escala 2 2019'!I18*0.56%+'Escala 2 2019'!I18</f>
        <v>513056.45710847998</v>
      </c>
      <c r="J18" s="37">
        <f>'Escala 2 2019'!J18*0.56%+'Escala 2 2019'!J18</f>
        <v>519767.28446207999</v>
      </c>
      <c r="K18" s="37">
        <f>'Escala 2 2019'!K18*0.56%+'Escala 2 2019'!K18</f>
        <v>525856.77651455998</v>
      </c>
      <c r="L18" s="37">
        <f>'Escala 2 2019'!L18*0.56%+'Escala 2 2019'!L18</f>
        <v>537000.20178431994</v>
      </c>
      <c r="M18" s="37">
        <f>'Escala 2 2019'!M18*0.56%+'Escala 2 2019'!M18</f>
        <v>545748.64343424002</v>
      </c>
      <c r="N18" s="37">
        <f>'Escala 2 2019'!N18*0.56%+'Escala 2 2019'!N18</f>
        <v>553665.59225472005</v>
      </c>
      <c r="O18" s="37">
        <f>'Escala 2 2019'!O18*0.56%+'Escala 2 2019'!O18</f>
        <v>561151.05822719994</v>
      </c>
      <c r="P18" s="37">
        <f>'Escala 2 2019'!P18*0.56%+'Escala 2 2019'!P18</f>
        <v>572862.01034879999</v>
      </c>
    </row>
    <row r="19" spans="1:16" x14ac:dyDescent="0.2">
      <c r="A19" s="42" t="s">
        <v>48</v>
      </c>
      <c r="B19" s="43" t="s">
        <v>8</v>
      </c>
      <c r="C19" s="37">
        <f>'Escala 2 2019'!C19*0.56%+'Escala 2 2019'!C19</f>
        <v>517708.34983679996</v>
      </c>
      <c r="D19" s="37">
        <f>'Escala 2 2019'!D19*0.56%+'Escala 2 2019'!D19</f>
        <v>527526.86894975998</v>
      </c>
      <c r="E19" s="37">
        <f>'Escala 2 2019'!E19*0.56%+'Escala 2 2019'!E19</f>
        <v>538367.74859903997</v>
      </c>
      <c r="F19" s="37">
        <f>'Escala 2 2019'!F19*0.56%+'Escala 2 2019'!F19</f>
        <v>547041.06147071999</v>
      </c>
      <c r="G19" s="37">
        <f>'Escala 2 2019'!G19*0.56%+'Escala 2 2019'!G19</f>
        <v>558182.45623295999</v>
      </c>
      <c r="H19" s="37">
        <f>'Escala 2 2019'!H19*0.56%+'Escala 2 2019'!H19</f>
        <v>568192.85830655997</v>
      </c>
      <c r="I19" s="37">
        <f>'Escala 2 2019'!I19*0.56%+'Escala 2 2019'!I19</f>
        <v>575833.65810432006</v>
      </c>
      <c r="J19" s="37">
        <f>'Escala 2 2019'!J19*0.56%+'Escala 2 2019'!J19</f>
        <v>582612.50745984004</v>
      </c>
      <c r="K19" s="37">
        <f>'Escala 2 2019'!K19*0.56%+'Escala 2 2019'!K19</f>
        <v>589246.17552768008</v>
      </c>
      <c r="L19" s="37">
        <f>'Escala 2 2019'!L19*0.56%+'Escala 2 2019'!L19</f>
        <v>603301.34858112002</v>
      </c>
      <c r="M19" s="37">
        <f>'Escala 2 2019'!M19*0.56%+'Escala 2 2019'!M19</f>
        <v>614246.79936767998</v>
      </c>
      <c r="N19" s="37">
        <f>'Escala 2 2019'!N19*0.56%+'Escala 2 2019'!N19</f>
        <v>623804.39826431999</v>
      </c>
      <c r="O19" s="37">
        <f>'Escala 2 2019'!O19*0.56%+'Escala 2 2019'!O19</f>
        <v>631939.62664319994</v>
      </c>
      <c r="P19" s="37">
        <f>'Escala 2 2019'!P19*0.56%+'Escala 2 2019'!P19</f>
        <v>646128.81319295999</v>
      </c>
    </row>
    <row r="20" spans="1:16" x14ac:dyDescent="0.2">
      <c r="A20" s="42" t="s">
        <v>49</v>
      </c>
      <c r="B20" s="43" t="s">
        <v>4</v>
      </c>
      <c r="C20" s="37">
        <f>'Escala 2 2019'!C20*0.56%+'Escala 2 2019'!C20</f>
        <v>592981.29411072005</v>
      </c>
      <c r="D20" s="37">
        <f>'Escala 2 2019'!D20*0.56%+'Escala 2 2019'!D20</f>
        <v>604317.61759488005</v>
      </c>
      <c r="E20" s="37">
        <f>'Escala 2 2019'!E20*0.56%+'Escala 2 2019'!E20</f>
        <v>617092.55565696</v>
      </c>
      <c r="F20" s="37">
        <f>'Escala 2 2019'!F20*0.56%+'Escala 2 2019'!F20</f>
        <v>627004.47811584</v>
      </c>
      <c r="G20" s="37">
        <f>'Escala 2 2019'!G20*0.56%+'Escala 2 2019'!G20</f>
        <v>638929.64878079994</v>
      </c>
      <c r="H20" s="37">
        <f>'Escala 2 2019'!H20*0.56%+'Escala 2 2019'!H20</f>
        <v>649614.17935104005</v>
      </c>
      <c r="I20" s="37">
        <f>'Escala 2 2019'!I20*0.56%+'Escala 2 2019'!I20</f>
        <v>657475.28921472002</v>
      </c>
      <c r="J20" s="37">
        <f>'Escala 2 2019'!J20*0.56%+'Escala 2 2019'!J20</f>
        <v>663842.96079744003</v>
      </c>
      <c r="K20" s="37">
        <f>'Escala 2 2019'!K20*0.56%+'Escala 2 2019'!K20</f>
        <v>670508.10173183994</v>
      </c>
      <c r="L20" s="37">
        <f>'Escala 2 2019'!L20*0.56%+'Escala 2 2019'!L20</f>
        <v>686513.57725824008</v>
      </c>
      <c r="M20" s="37">
        <f>'Escala 2 2019'!M20*0.56%+'Escala 2 2019'!M20</f>
        <v>700303.76908032002</v>
      </c>
      <c r="N20" s="37">
        <f>'Escala 2 2019'!N20*0.56%+'Escala 2 2019'!N20</f>
        <v>712281.73294079991</v>
      </c>
      <c r="O20" s="37">
        <f>'Escala 2 2019'!O20*0.56%+'Escala 2 2019'!O20</f>
        <v>721701.25732608</v>
      </c>
      <c r="P20" s="37">
        <f>'Escala 2 2019'!P20*0.56%+'Escala 2 2019'!P20</f>
        <v>738163.59704447992</v>
      </c>
    </row>
    <row r="21" spans="1:16" x14ac:dyDescent="0.2">
      <c r="A21" s="42" t="s">
        <v>64</v>
      </c>
      <c r="B21" s="43" t="s">
        <v>65</v>
      </c>
      <c r="C21" s="37">
        <f>'Escala 2 2019'!C21*0.56%+'Escala 2 2019'!C21</f>
        <v>694277.22276095999</v>
      </c>
      <c r="D21" s="37">
        <f>'Escala 2 2019'!D21*0.56%+'Escala 2 2019'!D21</f>
        <v>708184.16876544</v>
      </c>
      <c r="E21" s="37">
        <f>'Escala 2 2019'!E21*0.56%+'Escala 2 2019'!E21</f>
        <v>722761.18225151999</v>
      </c>
      <c r="F21" s="37">
        <f>'Escala 2 2019'!F21*0.56%+'Escala 2 2019'!F21</f>
        <v>733028.44352640002</v>
      </c>
      <c r="G21" s="37">
        <f>'Escala 2 2019'!G21*0.56%+'Escala 2 2019'!G21</f>
        <v>744140.3959296</v>
      </c>
      <c r="H21" s="37">
        <f>'Escala 2 2019'!H21*0.56%+'Escala 2 2019'!H21</f>
        <v>754018.81501440005</v>
      </c>
      <c r="I21" s="37">
        <f>'Escala 2 2019'!I21*0.56%+'Escala 2 2019'!I21</f>
        <v>761082.95067648008</v>
      </c>
      <c r="J21" s="37">
        <f>'Escala 2 2019'!J21*0.56%+'Escala 2 2019'!J21</f>
        <v>766289.17195776</v>
      </c>
      <c r="K21" s="37">
        <f>'Escala 2 2019'!K21*0.56%+'Escala 2 2019'!K21</f>
        <v>772048.70653823996</v>
      </c>
      <c r="L21" s="37">
        <f>'Escala 2 2019'!L21*0.56%+'Escala 2 2019'!L21</f>
        <v>788226.77520383999</v>
      </c>
      <c r="M21" s="37">
        <f>'Escala 2 2019'!M21*0.56%+'Escala 2 2019'!M21</f>
        <v>805818.07710335997</v>
      </c>
      <c r="N21" s="37">
        <f>'Escala 2 2019'!N21*0.56%+'Escala 2 2019'!N21</f>
        <v>821350.4443776001</v>
      </c>
      <c r="O21" s="37">
        <f>'Escala 2 2019'!O21*0.56%+'Escala 2 2019'!O21</f>
        <v>833142.61679999996</v>
      </c>
      <c r="P21" s="37">
        <f>'Escala 2 2019'!P21*0.56%+'Escala 2 2019'!P21</f>
        <v>851444.59633152001</v>
      </c>
    </row>
    <row r="22" spans="1:16" x14ac:dyDescent="0.2">
      <c r="A22" s="42" t="s">
        <v>66</v>
      </c>
      <c r="B22" s="43" t="s">
        <v>67</v>
      </c>
      <c r="C22" s="37">
        <f>'Escala 2 2019'!C22*0.56%+'Escala 2 2019'!C22</f>
        <v>827721.16172159999</v>
      </c>
      <c r="D22" s="37">
        <f>'Escala 2 2019'!D22*0.56%+'Escala 2 2019'!D22</f>
        <v>845700.29055744002</v>
      </c>
      <c r="E22" s="37">
        <f>'Escala 2 2019'!E22*0.56%+'Escala 2 2019'!E22</f>
        <v>861674.29321727995</v>
      </c>
      <c r="F22" s="37">
        <f>'Escala 2 2019'!F22*0.56%+'Escala 2 2019'!F22</f>
        <v>870575.0229312001</v>
      </c>
      <c r="G22" s="37">
        <f>'Escala 2 2019'!G22*0.56%+'Escala 2 2019'!G22</f>
        <v>878349.83622528007</v>
      </c>
      <c r="H22" s="37">
        <f>'Escala 2 2019'!H22*0.56%+'Escala 2 2019'!H22</f>
        <v>885167.26522367995</v>
      </c>
      <c r="I22" s="37">
        <f>'Escala 2 2019'!I22*0.56%+'Escala 2 2019'!I22</f>
        <v>889883.11893888004</v>
      </c>
      <c r="J22" s="37">
        <f>'Escala 2 2019'!J22*0.56%+'Escala 2 2019'!J22</f>
        <v>892862.88872447994</v>
      </c>
      <c r="K22" s="37">
        <f>'Escala 2 2019'!K22*0.56%+'Escala 2 2019'!K22</f>
        <v>896271.09559679998</v>
      </c>
      <c r="L22" s="37">
        <f>'Escala 2 2019'!L22*0.56%+'Escala 2 2019'!L22</f>
        <v>909871.43496575998</v>
      </c>
      <c r="M22" s="37">
        <f>'Escala 2 2019'!M22*0.56%+'Escala 2 2019'!M22</f>
        <v>932602.96665216004</v>
      </c>
      <c r="N22" s="37">
        <f>'Escala 2 2019'!N22*0.56%+'Escala 2 2019'!N22</f>
        <v>953244.09084671992</v>
      </c>
      <c r="O22" s="37">
        <f>'Escala 2 2019'!O22*0.56%+'Escala 2 2019'!O22</f>
        <v>969033.31732223998</v>
      </c>
      <c r="P22" s="37">
        <f>'Escala 2 2019'!P22*0.56%+'Escala 2 2019'!P22</f>
        <v>988491.67088640004</v>
      </c>
    </row>
    <row r="23" spans="1:16" x14ac:dyDescent="0.2">
      <c r="A23" s="42" t="s">
        <v>68</v>
      </c>
      <c r="B23" s="43" t="s">
        <v>69</v>
      </c>
      <c r="C23" s="37">
        <f>'Escala 2 2019'!C23*0.56%+'Escala 2 2019'!C23</f>
        <v>1000071.65527296</v>
      </c>
      <c r="D23" s="37">
        <f>'Escala 2 2019'!D23*0.56%+'Escala 2 2019'!D23</f>
        <v>1024152.4592064</v>
      </c>
      <c r="E23" s="37">
        <f>'Escala 2 2019'!E23*0.56%+'Escala 2 2019'!E23</f>
        <v>1040808.71239296</v>
      </c>
      <c r="F23" s="37">
        <f>'Escala 2 2019'!F23*0.56%+'Escala 2 2019'!F23</f>
        <v>1045604.7711552</v>
      </c>
      <c r="G23" s="37">
        <f>'Escala 2 2019'!G23*0.56%+'Escala 2 2019'!G23</f>
        <v>1046429.15720832</v>
      </c>
      <c r="H23" s="37">
        <f>'Escala 2 2019'!H23*0.56%+'Escala 2 2019'!H23</f>
        <v>1047038.3094643201</v>
      </c>
      <c r="I23" s="37">
        <f>'Escala 2 2019'!I23*0.56%+'Escala 2 2019'!I23</f>
        <v>1047242.3754700799</v>
      </c>
      <c r="J23" s="37">
        <f>'Escala 2 2019'!J23*0.56%+'Escala 2 2019'!J23</f>
        <v>1048790.6374540799</v>
      </c>
      <c r="K23" s="37">
        <f>'Escala 2 2019'!K23*0.56%+'Escala 2 2019'!K23</f>
        <v>1050022.14026496</v>
      </c>
      <c r="L23" s="37">
        <f>'Escala 2 2019'!L23*0.56%+'Escala 2 2019'!L23</f>
        <v>1052731.8525504</v>
      </c>
      <c r="M23" s="37">
        <f>'Escala 2 2019'!M23*0.56%+'Escala 2 2019'!M23</f>
        <v>1082382.3386112</v>
      </c>
      <c r="N23" s="37">
        <f>'Escala 2 2019'!N23*0.56%+'Escala 2 2019'!N23</f>
        <v>1110181.00181376</v>
      </c>
      <c r="O23" s="37">
        <f>'Escala 2 2019'!O23*0.56%+'Escala 2 2019'!O23</f>
        <v>1132220.13043584</v>
      </c>
      <c r="P23" s="37">
        <f>'Escala 2 2019'!P23*0.56%+'Escala 2 2019'!P23</f>
        <v>1151876.4584832001</v>
      </c>
    </row>
    <row r="24" spans="1:16" ht="15.75" thickBot="1" x14ac:dyDescent="0.25">
      <c r="A24" s="50" t="s">
        <v>70</v>
      </c>
      <c r="B24" s="51" t="s">
        <v>71</v>
      </c>
      <c r="C24" s="37">
        <f>'Escala 2 2019'!C24*0.56%+'Escala 2 2019'!C24</f>
        <v>1250089.0614643199</v>
      </c>
      <c r="D24" s="37">
        <f>'Escala 2 2019'!D24*0.56%+'Escala 2 2019'!D24</f>
        <v>1280191.33544832</v>
      </c>
      <c r="E24" s="37">
        <f>'Escala 2 2019'!E24*0.56%+'Escala 2 2019'!E24</f>
        <v>1301010.12905088</v>
      </c>
      <c r="F24" s="37">
        <f>'Escala 2 2019'!F24*0.56%+'Escala 2 2019'!F24</f>
        <v>1307006.2177574402</v>
      </c>
      <c r="G24" s="37">
        <f>'Escala 2 2019'!G24*0.56%+'Escala 2 2019'!G24</f>
        <v>1308034.6698163201</v>
      </c>
      <c r="H24" s="37">
        <f>'Escala 2 2019'!H24*0.56%+'Escala 2 2019'!H24</f>
        <v>1308795.09488256</v>
      </c>
      <c r="I24" s="37">
        <f>'Escala 2 2019'!I24*0.56%+'Escala 2 2019'!I24</f>
        <v>1309053.98459136</v>
      </c>
      <c r="J24" s="37">
        <f>'Escala 2 2019'!J24*0.56%+'Escala 2 2019'!J24</f>
        <v>1310990.0735116801</v>
      </c>
      <c r="K24" s="37">
        <f>'Escala 2 2019'!K24*0.56%+'Escala 2 2019'!K24</f>
        <v>1312528.18295808</v>
      </c>
      <c r="L24" s="37">
        <f>'Escala 2 2019'!L24*0.56%+'Escala 2 2019'!L24</f>
        <v>1315915.06950144</v>
      </c>
      <c r="M24" s="37">
        <f>'Escala 2 2019'!M24*0.56%+'Escala 2 2019'!M24</f>
        <v>1352975.89275648</v>
      </c>
      <c r="N24" s="37">
        <f>'Escala 2 2019'!N24*0.56%+'Escala 2 2019'!N24</f>
        <v>1387724.9831999999</v>
      </c>
      <c r="O24" s="37">
        <f>'Escala 2 2019'!O24*0.56%+'Escala 2 2019'!O24</f>
        <v>1415274.9092313601</v>
      </c>
      <c r="P24" s="37">
        <f>'Escala 2 2019'!P24*0.56%+'Escala 2 2019'!P24</f>
        <v>1439844.0502233601</v>
      </c>
    </row>
  </sheetData>
  <mergeCells count="8">
    <mergeCell ref="C6:F6"/>
    <mergeCell ref="G6:P6"/>
    <mergeCell ref="A3:P3"/>
    <mergeCell ref="C4:I4"/>
    <mergeCell ref="J4:P4"/>
    <mergeCell ref="C5:D5"/>
    <mergeCell ref="E5:K5"/>
    <mergeCell ref="L5:P5"/>
  </mergeCells>
  <printOptions horizontalCentered="1" verticalCentered="1"/>
  <pageMargins left="0.31496062992125984" right="0.31496062992125984" top="0.35433070866141736" bottom="0.35433070866141736" header="0" footer="0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B25" sqref="B25"/>
    </sheetView>
  </sheetViews>
  <sheetFormatPr baseColWidth="10" defaultColWidth="14.85546875" defaultRowHeight="15" x14ac:dyDescent="0.2"/>
  <cols>
    <col min="1" max="1" width="7.85546875" style="11" bestFit="1" customWidth="1"/>
    <col min="2" max="2" width="30.28515625" style="11" customWidth="1"/>
    <col min="3" max="16" width="11.85546875" style="11" bestFit="1" customWidth="1"/>
    <col min="17" max="17" width="11.140625" style="11" bestFit="1" customWidth="1"/>
    <col min="18" max="18" width="11.7109375" style="11" bestFit="1" customWidth="1"/>
    <col min="19" max="19" width="9.7109375" style="11" bestFit="1" customWidth="1"/>
    <col min="20" max="16384" width="14.85546875" style="11"/>
  </cols>
  <sheetData>
    <row r="1" spans="1:16" ht="15.75" x14ac:dyDescent="0.25">
      <c r="A1" s="26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9" customHeight="1" x14ac:dyDescent="0.25">
      <c r="A2" s="26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6.5" thickBot="1" x14ac:dyDescent="0.3">
      <c r="A3" s="76" t="s">
        <v>52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6.5" thickBot="1" x14ac:dyDescent="0.3">
      <c r="C4" s="77" t="s">
        <v>53</v>
      </c>
      <c r="D4" s="78"/>
      <c r="E4" s="79"/>
      <c r="F4" s="79"/>
      <c r="G4" s="79"/>
      <c r="H4" s="79"/>
      <c r="I4" s="80"/>
      <c r="J4" s="81"/>
      <c r="K4" s="82"/>
      <c r="L4" s="82"/>
      <c r="M4" s="82"/>
      <c r="N4" s="82"/>
      <c r="O4" s="82"/>
      <c r="P4" s="83"/>
    </row>
    <row r="5" spans="1:16" ht="16.5" thickBot="1" x14ac:dyDescent="0.3">
      <c r="C5" s="81"/>
      <c r="D5" s="83"/>
      <c r="E5" s="84" t="s">
        <v>54</v>
      </c>
      <c r="F5" s="85"/>
      <c r="G5" s="85"/>
      <c r="H5" s="85"/>
      <c r="I5" s="85"/>
      <c r="J5" s="85"/>
      <c r="K5" s="86"/>
      <c r="L5" s="69"/>
      <c r="M5" s="70"/>
      <c r="N5" s="70"/>
      <c r="O5" s="70"/>
      <c r="P5" s="71"/>
    </row>
    <row r="6" spans="1:16" ht="16.5" thickBot="1" x14ac:dyDescent="0.3">
      <c r="C6" s="69"/>
      <c r="D6" s="70"/>
      <c r="E6" s="70"/>
      <c r="F6" s="71"/>
      <c r="G6" s="72" t="s">
        <v>55</v>
      </c>
      <c r="H6" s="73"/>
      <c r="I6" s="73"/>
      <c r="J6" s="73"/>
      <c r="K6" s="73"/>
      <c r="L6" s="74"/>
      <c r="M6" s="74"/>
      <c r="N6" s="74"/>
      <c r="O6" s="74"/>
      <c r="P6" s="75"/>
    </row>
    <row r="7" spans="1:16" s="34" customFormat="1" ht="16.5" thickBot="1" x14ac:dyDescent="0.3">
      <c r="A7" s="29" t="s">
        <v>56</v>
      </c>
      <c r="B7" s="30" t="s">
        <v>57</v>
      </c>
      <c r="C7" s="29">
        <v>10</v>
      </c>
      <c r="D7" s="30">
        <v>15</v>
      </c>
      <c r="E7" s="29">
        <v>20</v>
      </c>
      <c r="F7" s="30">
        <v>25</v>
      </c>
      <c r="G7" s="29">
        <v>30</v>
      </c>
      <c r="H7" s="31">
        <v>35</v>
      </c>
      <c r="I7" s="32">
        <v>40</v>
      </c>
      <c r="J7" s="33">
        <v>45</v>
      </c>
      <c r="K7" s="32">
        <v>50</v>
      </c>
      <c r="L7" s="33">
        <v>55</v>
      </c>
      <c r="M7" s="31">
        <v>60</v>
      </c>
      <c r="N7" s="31">
        <v>65</v>
      </c>
      <c r="O7" s="31">
        <v>70</v>
      </c>
      <c r="P7" s="32">
        <v>75</v>
      </c>
    </row>
    <row r="8" spans="1:16" x14ac:dyDescent="0.2">
      <c r="A8" s="35" t="s">
        <v>37</v>
      </c>
      <c r="B8" s="36" t="s">
        <v>58</v>
      </c>
      <c r="C8" s="37">
        <f>'Escala Nacional de Salarios'!C8*0.96%+'Escala Nacional de Salarios'!C8</f>
        <v>305294.9632</v>
      </c>
      <c r="D8" s="37">
        <f>'Escala Nacional de Salarios'!D8*0.96%+'Escala Nacional de Salarios'!D8</f>
        <v>312692.30239999999</v>
      </c>
      <c r="E8" s="37">
        <f>'Escala Nacional de Salarios'!E8*0.96%+'Escala Nacional de Salarios'!E8</f>
        <v>319028.55200000003</v>
      </c>
      <c r="F8" s="37">
        <f>'Escala Nacional de Salarios'!F8*0.96%+'Escala Nacional de Salarios'!F8</f>
        <v>320599.48959999997</v>
      </c>
      <c r="G8" s="37">
        <f>'Escala Nacional de Salarios'!G8*0.96%+'Escala Nacional de Salarios'!G8</f>
        <v>323319.35200000001</v>
      </c>
      <c r="H8" s="37">
        <f>'Escala Nacional de Salarios'!H8*0.96%+'Escala Nacional de Salarios'!H8</f>
        <v>327508.18239999999</v>
      </c>
      <c r="I8" s="37">
        <f>'Escala Nacional de Salarios'!I8*0.96%+'Escala Nacional de Salarios'!I8</f>
        <v>331415.33439999999</v>
      </c>
      <c r="J8" s="37">
        <f>'Escala Nacional de Salarios'!J8*0.96%+'Escala Nacional de Salarios'!J8</f>
        <v>334739.9472</v>
      </c>
      <c r="K8" s="37">
        <f>'Escala Nacional de Salarios'!K8*0.96%+'Escala Nacional de Salarios'!K8</f>
        <v>337903.02399999998</v>
      </c>
      <c r="L8" s="37">
        <f>'Escala Nacional de Salarios'!L8*0.96%+'Escala Nacional de Salarios'!L8</f>
        <v>341098.408</v>
      </c>
      <c r="M8" s="37">
        <f>'Escala Nacional de Salarios'!M8*0.96%+'Escala Nacional de Salarios'!M8</f>
        <v>346054.5344</v>
      </c>
      <c r="N8" s="37">
        <f>'Escala Nacional de Salarios'!N8*0.96%+'Escala Nacional de Salarios'!N8</f>
        <v>349130.7856</v>
      </c>
      <c r="O8" s="37">
        <f>'Escala Nacional de Salarios'!O8*0.96%+'Escala Nacional de Salarios'!O8</f>
        <v>353354.95199999999</v>
      </c>
      <c r="P8" s="37">
        <f>'Escala Nacional de Salarios'!P8*0.96%+'Escala Nacional de Salarios'!P8</f>
        <v>359272.21759999997</v>
      </c>
    </row>
    <row r="9" spans="1:16" x14ac:dyDescent="0.2">
      <c r="A9" s="42" t="s">
        <v>38</v>
      </c>
      <c r="B9" s="43" t="s">
        <v>1</v>
      </c>
      <c r="C9" s="37">
        <f>'Escala Nacional de Salarios'!C9*0.96%+'Escala Nacional de Salarios'!C9</f>
        <v>312514.6128</v>
      </c>
      <c r="D9" s="37">
        <f>'Escala Nacional de Salarios'!D9*0.96%+'Escala Nacional de Salarios'!D9</f>
        <v>318482.35840000003</v>
      </c>
      <c r="E9" s="37">
        <f>'Escala Nacional de Salarios'!E9*0.96%+'Escala Nacional de Salarios'!E9</f>
        <v>325109.37280000001</v>
      </c>
      <c r="F9" s="37">
        <f>'Escala Nacional de Salarios'!F9*0.96%+'Escala Nacional de Salarios'!F9</f>
        <v>332279.55200000003</v>
      </c>
      <c r="G9" s="37">
        <f>'Escala Nacional de Salarios'!G9*0.96%+'Escala Nacional de Salarios'!G9</f>
        <v>337754.6128</v>
      </c>
      <c r="H9" s="37">
        <f>'Escala Nacional de Salarios'!H9*0.96%+'Escala Nacional de Salarios'!H9</f>
        <v>342686.50880000001</v>
      </c>
      <c r="I9" s="37">
        <f>'Escala Nacional de Salarios'!I9*0.96%+'Escala Nacional de Salarios'!I9</f>
        <v>347490.18560000003</v>
      </c>
      <c r="J9" s="37">
        <f>'Escala Nacional de Salarios'!J9*0.96%+'Escala Nacional de Salarios'!J9</f>
        <v>351859.73440000002</v>
      </c>
      <c r="K9" s="37">
        <f>'Escala Nacional de Salarios'!K9*0.96%+'Escala Nacional de Salarios'!K9</f>
        <v>356533.1728</v>
      </c>
      <c r="L9" s="37">
        <f>'Escala Nacional de Salarios'!L9*0.96%+'Escala Nacional de Salarios'!L9</f>
        <v>359888.0736</v>
      </c>
      <c r="M9" s="37">
        <f>'Escala Nacional de Salarios'!M9*0.96%+'Escala Nacional de Salarios'!M9</f>
        <v>362038.52159999998</v>
      </c>
      <c r="N9" s="37">
        <f>'Escala Nacional de Salarios'!N9*0.96%+'Escala Nacional de Salarios'!N9</f>
        <v>364048.63520000002</v>
      </c>
      <c r="O9" s="37">
        <f>'Escala Nacional de Salarios'!O9*0.96%+'Escala Nacional de Salarios'!O9</f>
        <v>366670.56640000001</v>
      </c>
      <c r="P9" s="37">
        <f>'Escala Nacional de Salarios'!P9*0.96%+'Escala Nacional de Salarios'!P9</f>
        <v>370642.33279999997</v>
      </c>
    </row>
    <row r="10" spans="1:16" x14ac:dyDescent="0.2">
      <c r="A10" s="42" t="s">
        <v>39</v>
      </c>
      <c r="B10" s="43" t="s">
        <v>16</v>
      </c>
      <c r="C10" s="37">
        <f>'Escala Nacional de Salarios'!C10*0.96%+'Escala Nacional de Salarios'!C10</f>
        <v>321263.8064</v>
      </c>
      <c r="D10" s="37">
        <f>'Escala Nacional de Salarios'!D10*0.96%+'Escala Nacional de Salarios'!D10</f>
        <v>326775.21279999998</v>
      </c>
      <c r="E10" s="37">
        <f>'Escala Nacional de Salarios'!E10*0.96%+'Escala Nacional de Salarios'!E10</f>
        <v>333150.83679999999</v>
      </c>
      <c r="F10" s="37">
        <f>'Escala Nacional de Salarios'!F10*0.96%+'Escala Nacional de Salarios'!F10</f>
        <v>342729.9216</v>
      </c>
      <c r="G10" s="37">
        <f>'Escala Nacional de Salarios'!G10*0.96%+'Escala Nacional de Salarios'!G10</f>
        <v>349036.89279999997</v>
      </c>
      <c r="H10" s="37">
        <f>'Escala Nacional de Salarios'!H10*0.96%+'Escala Nacional de Salarios'!H10</f>
        <v>353704.27360000001</v>
      </c>
      <c r="I10" s="37">
        <f>'Escala Nacional de Salarios'!I10*0.96%+'Escala Nacional de Salarios'!I10</f>
        <v>358581.65120000002</v>
      </c>
      <c r="J10" s="37">
        <f>'Escala Nacional de Salarios'!J10*0.96%+'Escala Nacional de Salarios'!J10</f>
        <v>363446.91359999997</v>
      </c>
      <c r="K10" s="37">
        <f>'Escala Nacional de Salarios'!K10*0.96%+'Escala Nacional de Salarios'!K10</f>
        <v>368575.68160000001</v>
      </c>
      <c r="L10" s="37">
        <f>'Escala Nacional de Salarios'!L10*0.96%+'Escala Nacional de Salarios'!L10</f>
        <v>371161.2672</v>
      </c>
      <c r="M10" s="37">
        <f>'Escala Nacional de Salarios'!M10*0.96%+'Escala Nacional de Salarios'!M10</f>
        <v>371935.63040000002</v>
      </c>
      <c r="N10" s="37">
        <f>'Escala Nacional de Salarios'!N10*0.96%+'Escala Nacional de Salarios'!N10</f>
        <v>373728.68</v>
      </c>
      <c r="O10" s="37">
        <f>'Escala Nacional de Salarios'!O10*0.96%+'Escala Nacional de Salarios'!O10</f>
        <v>376023.50079999998</v>
      </c>
      <c r="P10" s="37">
        <f>'Escala Nacional de Salarios'!P10*0.96%+'Escala Nacional de Salarios'!P10</f>
        <v>378624.2304</v>
      </c>
    </row>
    <row r="11" spans="1:16" x14ac:dyDescent="0.2">
      <c r="A11" s="42" t="s">
        <v>40</v>
      </c>
      <c r="B11" s="43" t="s">
        <v>3</v>
      </c>
      <c r="C11" s="37">
        <f>'Escala Nacional de Salarios'!C11*0.96%+'Escala Nacional de Salarios'!C11</f>
        <v>330530.92479999998</v>
      </c>
      <c r="D11" s="37">
        <f>'Escala Nacional de Salarios'!D11*0.96%+'Escala Nacional de Salarios'!D11</f>
        <v>336201.848</v>
      </c>
      <c r="E11" s="37">
        <f>'Escala Nacional de Salarios'!E11*0.96%+'Escala Nacional de Salarios'!E11</f>
        <v>342067.62400000001</v>
      </c>
      <c r="F11" s="37">
        <f>'Escala Nacional de Salarios'!F11*0.96%+'Escala Nacional de Salarios'!F11</f>
        <v>351947.56959999999</v>
      </c>
      <c r="G11" s="37">
        <f>'Escala Nacional de Salarios'!G11*0.96%+'Escala Nacional de Salarios'!G11</f>
        <v>357994.06400000001</v>
      </c>
      <c r="H11" s="37">
        <f>'Escala Nacional de Salarios'!H11*0.96%+'Escala Nacional de Salarios'!H11</f>
        <v>361950.68640000001</v>
      </c>
      <c r="I11" s="37">
        <f>'Escala Nacional de Salarios'!I11*0.96%+'Escala Nacional de Salarios'!I11</f>
        <v>366482.78080000001</v>
      </c>
      <c r="J11" s="37">
        <f>'Escala Nacional de Salarios'!J11*0.96%+'Escala Nacional de Salarios'!J11</f>
        <v>371530.78080000001</v>
      </c>
      <c r="K11" s="37">
        <f>'Escala Nacional de Salarios'!K11*0.96%+'Escala Nacional de Salarios'!K11</f>
        <v>376528.30080000003</v>
      </c>
      <c r="L11" s="37">
        <f>'Escala Nacional de Salarios'!L11*0.96%+'Escala Nacional de Salarios'!L11</f>
        <v>378054.81599999999</v>
      </c>
      <c r="M11" s="37">
        <f>'Escala Nacional de Salarios'!M11*0.96%+'Escala Nacional de Salarios'!M11</f>
        <v>378486.92479999998</v>
      </c>
      <c r="N11" s="37">
        <f>'Escala Nacional de Salarios'!N11*0.96%+'Escala Nacional de Salarios'!N11</f>
        <v>380602.0368</v>
      </c>
      <c r="O11" s="37">
        <f>'Escala Nacional de Salarios'!O11*0.96%+'Escala Nacional de Salarios'!O11</f>
        <v>383368.34080000001</v>
      </c>
      <c r="P11" s="37">
        <f>'Escala Nacional de Salarios'!P11*0.96%+'Escala Nacional de Salarios'!P11</f>
        <v>385210.86080000002</v>
      </c>
    </row>
    <row r="12" spans="1:16" x14ac:dyDescent="0.2">
      <c r="A12" s="42" t="s">
        <v>41</v>
      </c>
      <c r="B12" s="43" t="s">
        <v>7</v>
      </c>
      <c r="C12" s="37">
        <f>'Escala Nacional de Salarios'!C12*0.96%+'Escala Nacional de Salarios'!C12</f>
        <v>339948.47360000003</v>
      </c>
      <c r="D12" s="37">
        <f>'Escala Nacional de Salarios'!D12*0.96%+'Escala Nacional de Salarios'!D12</f>
        <v>346101.98560000001</v>
      </c>
      <c r="E12" s="37">
        <f>'Escala Nacional de Salarios'!E12*0.96%+'Escala Nacional de Salarios'!E12</f>
        <v>351440.75040000002</v>
      </c>
      <c r="F12" s="37">
        <f>'Escala Nacional de Salarios'!F12*0.96%+'Escala Nacional de Salarios'!F12</f>
        <v>360421.14240000001</v>
      </c>
      <c r="G12" s="37">
        <f>'Escala Nacional de Salarios'!G12*0.96%+'Escala Nacional de Salarios'!G12</f>
        <v>365779.08960000001</v>
      </c>
      <c r="H12" s="37">
        <f>'Escala Nacional de Salarios'!H12*0.96%+'Escala Nacional de Salarios'!H12</f>
        <v>369025.9632</v>
      </c>
      <c r="I12" s="37">
        <f>'Escala Nacional de Salarios'!I12*0.96%+'Escala Nacional de Salarios'!I12</f>
        <v>373115.85279999999</v>
      </c>
      <c r="J12" s="37">
        <f>'Escala Nacional de Salarios'!J12*0.96%+'Escala Nacional de Salarios'!J12</f>
        <v>378217.3616</v>
      </c>
      <c r="K12" s="37">
        <f>'Escala Nacional de Salarios'!K12*0.96%+'Escala Nacional de Salarios'!K12</f>
        <v>382840.32000000001</v>
      </c>
      <c r="L12" s="37">
        <f>'Escala Nacional de Salarios'!L12*0.96%+'Escala Nacional de Salarios'!L12</f>
        <v>383539.97279999999</v>
      </c>
      <c r="M12" s="37">
        <f>'Escala Nacional de Salarios'!M12*0.96%+'Escala Nacional de Salarios'!M12</f>
        <v>384343.61440000002</v>
      </c>
      <c r="N12" s="37">
        <f>'Escala Nacional de Salarios'!N12*0.96%+'Escala Nacional de Salarios'!N12</f>
        <v>387082.65919999999</v>
      </c>
      <c r="O12" s="37">
        <f>'Escala Nacional de Salarios'!O12*0.96%+'Escala Nacional de Salarios'!O12</f>
        <v>390731.35359999997</v>
      </c>
      <c r="P12" s="37">
        <f>'Escala Nacional de Salarios'!P12*0.96%+'Escala Nacional de Salarios'!P12</f>
        <v>392446.66399999999</v>
      </c>
    </row>
    <row r="13" spans="1:16" x14ac:dyDescent="0.2">
      <c r="A13" s="42" t="s">
        <v>44</v>
      </c>
      <c r="B13" s="43" t="s">
        <v>59</v>
      </c>
      <c r="C13" s="37">
        <f>'Escala Nacional de Salarios'!C13*0.96%+'Escala Nacional de Salarios'!C13</f>
        <v>349797.12160000001</v>
      </c>
      <c r="D13" s="37">
        <f>'Escala Nacional de Salarios'!D13*0.96%+'Escala Nacional de Salarios'!D13</f>
        <v>356539.2304</v>
      </c>
      <c r="E13" s="37">
        <f>'Escala Nacional de Salarios'!E13*0.96%+'Escala Nacional de Salarios'!E13</f>
        <v>361527.66399999999</v>
      </c>
      <c r="F13" s="37">
        <f>'Escala Nacional de Salarios'!F13*0.96%+'Escala Nacional de Salarios'!F13</f>
        <v>369139.03840000002</v>
      </c>
      <c r="G13" s="37">
        <f>'Escala Nacional de Salarios'!G13*0.96%+'Escala Nacional de Salarios'!G13</f>
        <v>373885.16800000001</v>
      </c>
      <c r="H13" s="37">
        <f>'Escala Nacional de Salarios'!H13*0.96%+'Escala Nacional de Salarios'!H13</f>
        <v>376739.30719999998</v>
      </c>
      <c r="I13" s="37">
        <f>'Escala Nacional de Salarios'!I13*0.96%+'Escala Nacional de Salarios'!I13</f>
        <v>380531.36479999998</v>
      </c>
      <c r="J13" s="37">
        <f>'Escala Nacional de Salarios'!J13*0.96%+'Escala Nacional de Salarios'!J13</f>
        <v>385692.44</v>
      </c>
      <c r="K13" s="37">
        <f>'Escala Nacional de Salarios'!K13*0.96%+'Escala Nacional de Salarios'!K13</f>
        <v>389951.9424</v>
      </c>
      <c r="L13" s="37">
        <f>'Escala Nacional de Salarios'!L13*0.96%+'Escala Nacional de Salarios'!L13</f>
        <v>390440.58880000003</v>
      </c>
      <c r="M13" s="37">
        <f>'Escala Nacional de Salarios'!M13*0.96%+'Escala Nacional de Salarios'!M13</f>
        <v>392074.12160000001</v>
      </c>
      <c r="N13" s="37">
        <f>'Escala Nacional de Salarios'!N13*0.96%+'Escala Nacional de Salarios'!N13</f>
        <v>395569.35680000001</v>
      </c>
      <c r="O13" s="37">
        <f>'Escala Nacional de Salarios'!O13*0.96%+'Escala Nacional de Salarios'!O13</f>
        <v>400213.51679999998</v>
      </c>
      <c r="P13" s="37">
        <f>'Escala Nacional de Salarios'!P13*0.96%+'Escala Nacional de Salarios'!P13</f>
        <v>402417.47360000003</v>
      </c>
    </row>
    <row r="14" spans="1:16" x14ac:dyDescent="0.2">
      <c r="A14" s="42" t="s">
        <v>45</v>
      </c>
      <c r="B14" s="43" t="s">
        <v>2</v>
      </c>
      <c r="C14" s="37">
        <f>'Escala Nacional de Salarios'!C14*0.96%+'Escala Nacional de Salarios'!C14</f>
        <v>360999.64319999999</v>
      </c>
      <c r="D14" s="37">
        <f>'Escala Nacional de Salarios'!D14*0.96%+'Escala Nacional de Salarios'!D14</f>
        <v>368296.02240000002</v>
      </c>
      <c r="E14" s="37">
        <f>'Escala Nacional de Salarios'!E14*0.96%+'Escala Nacional de Salarios'!E14</f>
        <v>373249.12</v>
      </c>
      <c r="F14" s="37">
        <f>'Escala Nacional de Salarios'!F14*0.96%+'Escala Nacional de Salarios'!F14</f>
        <v>379580.32160000002</v>
      </c>
      <c r="G14" s="37">
        <f>'Escala Nacional de Salarios'!G14*0.96%+'Escala Nacional de Salarios'!G14</f>
        <v>384139.6752</v>
      </c>
      <c r="H14" s="37">
        <f>'Escala Nacional de Salarios'!H14*0.96%+'Escala Nacional de Salarios'!H14</f>
        <v>387123.04320000001</v>
      </c>
      <c r="I14" s="37">
        <f>'Escala Nacional de Salarios'!I14*0.96%+'Escala Nacional de Salarios'!I14</f>
        <v>390909.04320000001</v>
      </c>
      <c r="J14" s="37">
        <f>'Escala Nacional de Salarios'!J14*0.96%+'Escala Nacional de Salarios'!J14</f>
        <v>396219.5392</v>
      </c>
      <c r="K14" s="37">
        <f>'Escala Nacional de Salarios'!K14*0.96%+'Escala Nacional de Salarios'!K14</f>
        <v>400320.5344</v>
      </c>
      <c r="L14" s="37">
        <f>'Escala Nacional de Salarios'!L14*0.96%+'Escala Nacional de Salarios'!L14</f>
        <v>401417.96960000001</v>
      </c>
      <c r="M14" s="37">
        <f>'Escala Nacional de Salarios'!M14*0.96%+'Escala Nacional de Salarios'!M14</f>
        <v>404157.01439999999</v>
      </c>
      <c r="N14" s="37">
        <f>'Escala Nacional de Salarios'!N14*0.96%+'Escala Nacional de Salarios'!N14</f>
        <v>408437.71840000001</v>
      </c>
      <c r="O14" s="37">
        <f>'Escala Nacional de Salarios'!O14*0.96%+'Escala Nacional de Salarios'!O14</f>
        <v>413986.48</v>
      </c>
      <c r="P14" s="37">
        <f>'Escala Nacional de Salarios'!P14*0.96%+'Escala Nacional de Salarios'!P14</f>
        <v>417258.59360000002</v>
      </c>
    </row>
    <row r="15" spans="1:16" x14ac:dyDescent="0.2">
      <c r="A15" s="42" t="s">
        <v>46</v>
      </c>
      <c r="B15" s="43" t="s">
        <v>60</v>
      </c>
      <c r="C15" s="37">
        <f>'Escala Nacional de Salarios'!C15*0.96%+'Escala Nacional de Salarios'!C15</f>
        <v>375130.0048</v>
      </c>
      <c r="D15" s="37">
        <f>'Escala Nacional de Salarios'!D15*0.96%+'Escala Nacional de Salarios'!D15</f>
        <v>382874.64640000003</v>
      </c>
      <c r="E15" s="37">
        <f>'Escala Nacional de Salarios'!E15*0.96%+'Escala Nacional de Salarios'!E15</f>
        <v>388191.2</v>
      </c>
      <c r="F15" s="37">
        <f>'Escala Nacional de Salarios'!F15*0.96%+'Escala Nacional de Salarios'!F15</f>
        <v>393716.74080000003</v>
      </c>
      <c r="G15" s="37">
        <f>'Escala Nacional de Salarios'!G15*0.96%+'Escala Nacional de Salarios'!G15</f>
        <v>398706.18400000001</v>
      </c>
      <c r="H15" s="37">
        <f>'Escala Nacional de Salarios'!H15*0.96%+'Escala Nacional de Salarios'!H15</f>
        <v>402418.48320000002</v>
      </c>
      <c r="I15" s="37">
        <f>'Escala Nacional de Salarios'!I15*0.96%+'Escala Nacional de Salarios'!I15</f>
        <v>406561.88160000002</v>
      </c>
      <c r="J15" s="37">
        <f>'Escala Nacional de Salarios'!J15*0.96%+'Escala Nacional de Salarios'!J15</f>
        <v>412141.94079999998</v>
      </c>
      <c r="K15" s="37">
        <f>'Escala Nacional de Salarios'!K15*0.96%+'Escala Nacional de Salarios'!K15</f>
        <v>416374.18400000001</v>
      </c>
      <c r="L15" s="37">
        <f>'Escala Nacional de Salarios'!L15*0.96%+'Escala Nacional de Salarios'!L15</f>
        <v>418987.02879999997</v>
      </c>
      <c r="M15" s="37">
        <f>'Escala Nacional de Salarios'!M15*0.96%+'Escala Nacional de Salarios'!M15</f>
        <v>422992.11200000002</v>
      </c>
      <c r="N15" s="37">
        <f>'Escala Nacional de Salarios'!N15*0.96%+'Escala Nacional de Salarios'!N15</f>
        <v>428044.15039999998</v>
      </c>
      <c r="O15" s="37">
        <f>'Escala Nacional de Salarios'!O15*0.96%+'Escala Nacional de Salarios'!O15</f>
        <v>434296.60320000001</v>
      </c>
      <c r="P15" s="37">
        <f>'Escala Nacional de Salarios'!P15*0.96%+'Escala Nacional de Salarios'!P15</f>
        <v>439152.77919999999</v>
      </c>
    </row>
    <row r="16" spans="1:16" x14ac:dyDescent="0.2">
      <c r="A16" s="42" t="s">
        <v>42</v>
      </c>
      <c r="B16" s="43" t="s">
        <v>61</v>
      </c>
      <c r="C16" s="37">
        <f>'Escala Nacional de Salarios'!C16*0.96%+'Escala Nacional de Salarios'!C16</f>
        <v>394392.16320000001</v>
      </c>
      <c r="D16" s="37">
        <f>'Escala Nacional de Salarios'!D16*0.96%+'Escala Nacional de Salarios'!D16</f>
        <v>402495.21279999998</v>
      </c>
      <c r="E16" s="37">
        <f>'Escala Nacional de Salarios'!E16*0.96%+'Escala Nacional de Salarios'!E16</f>
        <v>408615.408</v>
      </c>
      <c r="F16" s="37">
        <f>'Escala Nacional de Salarios'!F16*0.96%+'Escala Nacional de Salarios'!F16</f>
        <v>414017.77759999997</v>
      </c>
      <c r="G16" s="37">
        <f>'Escala Nacional de Salarios'!G16*0.96%+'Escala Nacional de Salarios'!G16</f>
        <v>420083.45439999999</v>
      </c>
      <c r="H16" s="37">
        <f>'Escala Nacional de Salarios'!H16*0.96%+'Escala Nacional de Salarios'!H16</f>
        <v>425080.97440000001</v>
      </c>
      <c r="I16" s="37">
        <f>'Escala Nacional de Salarios'!I16*0.96%+'Escala Nacional de Salarios'!I16</f>
        <v>429928.06400000001</v>
      </c>
      <c r="J16" s="37">
        <f>'Escala Nacional de Salarios'!J16*0.96%+'Escala Nacional de Salarios'!J16</f>
        <v>435878.64640000003</v>
      </c>
      <c r="K16" s="37">
        <f>'Escala Nacional de Salarios'!K16*0.96%+'Escala Nacional de Salarios'!K16</f>
        <v>440546.02720000001</v>
      </c>
      <c r="L16" s="37">
        <f>'Escala Nacional de Salarios'!L16*0.96%+'Escala Nacional de Salarios'!L16</f>
        <v>445500.13439999998</v>
      </c>
      <c r="M16" s="37">
        <f>'Escala Nacional de Salarios'!M16*0.96%+'Escala Nacional de Salarios'!M16</f>
        <v>450892.408</v>
      </c>
      <c r="N16" s="37">
        <f>'Escala Nacional de Salarios'!N16*0.96%+'Escala Nacional de Salarios'!N16</f>
        <v>456727.89600000001</v>
      </c>
      <c r="O16" s="37">
        <f>'Escala Nacional de Salarios'!O16*0.96%+'Escala Nacional de Salarios'!O16</f>
        <v>463467.98560000001</v>
      </c>
      <c r="P16" s="37">
        <f>'Escala Nacional de Salarios'!P16*0.96%+'Escala Nacional de Salarios'!P16</f>
        <v>470327.20799999998</v>
      </c>
    </row>
    <row r="17" spans="1:16" x14ac:dyDescent="0.2">
      <c r="A17" s="42" t="s">
        <v>43</v>
      </c>
      <c r="B17" s="43" t="s">
        <v>62</v>
      </c>
      <c r="C17" s="37">
        <f>'Escala Nacional de Salarios'!C17*0.96%+'Escala Nacional de Salarios'!C17</f>
        <v>421652.37280000001</v>
      </c>
      <c r="D17" s="37">
        <f>'Escala Nacional de Salarios'!D17*0.96%+'Escala Nacional de Salarios'!D17</f>
        <v>430095.65759999998</v>
      </c>
      <c r="E17" s="37">
        <f>'Escala Nacional de Salarios'!E17*0.96%+'Escala Nacional de Salarios'!E17</f>
        <v>437445.54560000001</v>
      </c>
      <c r="F17" s="37">
        <f>'Escala Nacional de Salarios'!F17*0.96%+'Escala Nacional de Salarios'!F17</f>
        <v>443443.57919999998</v>
      </c>
      <c r="G17" s="37">
        <f>'Escala Nacional de Salarios'!G17*0.96%+'Escala Nacional de Salarios'!G17</f>
        <v>451100.38559999998</v>
      </c>
      <c r="H17" s="37">
        <f>'Escala Nacional de Salarios'!H17*0.96%+'Escala Nacional de Salarios'!H17</f>
        <v>457776.87040000001</v>
      </c>
      <c r="I17" s="37">
        <f>'Escala Nacional de Salarios'!I17*0.96%+'Escala Nacional de Salarios'!I17</f>
        <v>463573.99359999999</v>
      </c>
      <c r="J17" s="37">
        <f>'Escala Nacional de Salarios'!J17*0.96%+'Escala Nacional de Salarios'!J17</f>
        <v>469928.41600000003</v>
      </c>
      <c r="K17" s="37">
        <f>'Escala Nacional de Salarios'!K17*0.96%+'Escala Nacional de Salarios'!K17</f>
        <v>475257.08480000001</v>
      </c>
      <c r="L17" s="37">
        <f>'Escala Nacional de Salarios'!L17*0.96%+'Escala Nacional de Salarios'!L17</f>
        <v>483158.2144</v>
      </c>
      <c r="M17" s="37">
        <f>'Escala Nacional de Salarios'!M17*0.96%+'Escala Nacional de Salarios'!M17</f>
        <v>490084.07040000003</v>
      </c>
      <c r="N17" s="37">
        <f>'Escala Nacional de Salarios'!N17*0.96%+'Escala Nacional de Salarios'!N17</f>
        <v>496808.00640000001</v>
      </c>
      <c r="O17" s="37">
        <f>'Escala Nacional de Salarios'!O17*0.96%+'Escala Nacional de Salarios'!O17</f>
        <v>503889.34080000001</v>
      </c>
      <c r="P17" s="37">
        <f>'Escala Nacional de Salarios'!P17*0.96%+'Escala Nacional de Salarios'!P17</f>
        <v>513059.53759999998</v>
      </c>
    </row>
    <row r="18" spans="1:16" x14ac:dyDescent="0.2">
      <c r="A18" s="42" t="s">
        <v>47</v>
      </c>
      <c r="B18" s="43" t="s">
        <v>63</v>
      </c>
      <c r="C18" s="37">
        <f>'Escala Nacional de Salarios'!C18*0.96%+'Escala Nacional de Salarios'!C18</f>
        <v>460413.94559999998</v>
      </c>
      <c r="D18" s="37">
        <f>'Escala Nacional de Salarios'!D18*0.96%+'Escala Nacional de Salarios'!D18</f>
        <v>469333.76160000003</v>
      </c>
      <c r="E18" s="37">
        <f>'Escala Nacional de Salarios'!E18*0.96%+'Escala Nacional de Salarios'!E18</f>
        <v>478275.78879999998</v>
      </c>
      <c r="F18" s="37">
        <f>'Escala Nacional de Salarios'!F18*0.96%+'Escala Nacional de Salarios'!F18</f>
        <v>485453.03519999998</v>
      </c>
      <c r="G18" s="37">
        <f>'Escala Nacional de Salarios'!G18*0.96%+'Escala Nacional de Salarios'!G18</f>
        <v>494930.15039999998</v>
      </c>
      <c r="H18" s="37">
        <f>'Escala Nacional de Salarios'!H18*0.96%+'Escala Nacional de Salarios'!H18</f>
        <v>503392.6176</v>
      </c>
      <c r="I18" s="37">
        <f>'Escala Nacional de Salarios'!I18*0.96%+'Escala Nacional de Salarios'!I18</f>
        <v>510199.34080000001</v>
      </c>
      <c r="J18" s="37">
        <f>'Escala Nacional de Salarios'!J18*0.96%+'Escala Nacional de Salarios'!J18</f>
        <v>516872.79680000001</v>
      </c>
      <c r="K18" s="37">
        <f>'Escala Nacional de Salarios'!K18*0.96%+'Escala Nacional de Salarios'!K18</f>
        <v>522928.37760000001</v>
      </c>
      <c r="L18" s="37">
        <f>'Escala Nacional de Salarios'!L18*0.96%+'Escala Nacional de Salarios'!L18</f>
        <v>534009.74719999998</v>
      </c>
      <c r="M18" s="37">
        <f>'Escala Nacional de Salarios'!M18*0.96%+'Escala Nacional de Salarios'!M18</f>
        <v>542709.47039999999</v>
      </c>
      <c r="N18" s="37">
        <f>'Escala Nacional de Salarios'!N18*0.96%+'Escala Nacional de Salarios'!N18</f>
        <v>550582.33120000002</v>
      </c>
      <c r="O18" s="37">
        <f>'Escala Nacional de Salarios'!O18*0.96%+'Escala Nacional de Salarios'!O18</f>
        <v>558026.11199999996</v>
      </c>
      <c r="P18" s="37">
        <f>'Escala Nacional de Salarios'!P18*0.96%+'Escala Nacional de Salarios'!P18</f>
        <v>569671.848</v>
      </c>
    </row>
    <row r="19" spans="1:16" x14ac:dyDescent="0.2">
      <c r="A19" s="42" t="s">
        <v>48</v>
      </c>
      <c r="B19" s="43" t="s">
        <v>8</v>
      </c>
      <c r="C19" s="37">
        <f>'Escala Nacional de Salarios'!C19*0.96%+'Escala Nacional de Salarios'!C19</f>
        <v>514825.32799999998</v>
      </c>
      <c r="D19" s="37">
        <f>'Escala Nacional de Salarios'!D19*0.96%+'Escala Nacional de Salarios'!D19</f>
        <v>524589.16960000002</v>
      </c>
      <c r="E19" s="37">
        <f>'Escala Nacional de Salarios'!E19*0.96%+'Escala Nacional de Salarios'!E19</f>
        <v>535369.67839999998</v>
      </c>
      <c r="F19" s="37">
        <f>'Escala Nacional de Salarios'!F19*0.96%+'Escala Nacional de Salarios'!F19</f>
        <v>543994.6912</v>
      </c>
      <c r="G19" s="37">
        <f>'Escala Nacional de Salarios'!G19*0.96%+'Escala Nacional de Salarios'!G19</f>
        <v>555074.0416</v>
      </c>
      <c r="H19" s="37">
        <f>'Escala Nacional de Salarios'!H19*0.96%+'Escala Nacional de Salarios'!H19</f>
        <v>565028.69759999996</v>
      </c>
      <c r="I19" s="37">
        <f>'Escala Nacional de Salarios'!I19*0.96%+'Escala Nacional de Salarios'!I19</f>
        <v>572626.94720000005</v>
      </c>
      <c r="J19" s="37">
        <f>'Escala Nacional de Salarios'!J19*0.96%+'Escala Nacional de Salarios'!J19</f>
        <v>579368.04639999999</v>
      </c>
      <c r="K19" s="37">
        <f>'Escala Nacional de Salarios'!K19*0.96%+'Escala Nacional de Salarios'!K19</f>
        <v>585964.77280000004</v>
      </c>
      <c r="L19" s="37">
        <f>'Escala Nacional de Salarios'!L19*0.96%+'Escala Nacional de Salarios'!L19</f>
        <v>599941.67520000006</v>
      </c>
      <c r="M19" s="37">
        <f>'Escala Nacional de Salarios'!M19*0.96%+'Escala Nacional de Salarios'!M19</f>
        <v>610826.17279999994</v>
      </c>
      <c r="N19" s="37">
        <f>'Escala Nacional de Salarios'!N19*0.96%+'Escala Nacional de Salarios'!N19</f>
        <v>620330.54720000003</v>
      </c>
      <c r="O19" s="37">
        <f>'Escala Nacional de Salarios'!O19*0.96%+'Escala Nacional de Salarios'!O19</f>
        <v>628420.47199999995</v>
      </c>
      <c r="P19" s="37">
        <f>'Escala Nacional de Salarios'!P19*0.96%+'Escala Nacional de Salarios'!P19</f>
        <v>642530.64159999997</v>
      </c>
    </row>
    <row r="20" spans="1:16" x14ac:dyDescent="0.2">
      <c r="A20" s="42" t="s">
        <v>49</v>
      </c>
      <c r="B20" s="43" t="s">
        <v>4</v>
      </c>
      <c r="C20" s="37">
        <f>'Escala Nacional de Salarios'!C20*0.96%+'Escala Nacional de Salarios'!C20</f>
        <v>589679.09120000002</v>
      </c>
      <c r="D20" s="37">
        <f>'Escala Nacional de Salarios'!D20*0.96%+'Escala Nacional de Salarios'!D20</f>
        <v>600952.28480000002</v>
      </c>
      <c r="E20" s="37">
        <f>'Escala Nacional de Salarios'!E20*0.96%+'Escala Nacional de Salarios'!E20</f>
        <v>613656.08160000003</v>
      </c>
      <c r="F20" s="37">
        <f>'Escala Nacional de Salarios'!F20*0.96%+'Escala Nacional de Salarios'!F20</f>
        <v>623512.8064</v>
      </c>
      <c r="G20" s="37">
        <f>'Escala Nacional de Salarios'!G20*0.96%+'Escala Nacional de Salarios'!G20</f>
        <v>635371.56799999997</v>
      </c>
      <c r="H20" s="37">
        <f>'Escala Nacional de Salarios'!H20*0.96%+'Escala Nacional de Salarios'!H20</f>
        <v>645996.59840000002</v>
      </c>
      <c r="I20" s="37">
        <f>'Escala Nacional de Salarios'!I20*0.96%+'Escala Nacional de Salarios'!I20</f>
        <v>653813.93119999999</v>
      </c>
      <c r="J20" s="37">
        <f>'Escala Nacional de Salarios'!J20*0.96%+'Escala Nacional de Salarios'!J20</f>
        <v>660146.14240000001</v>
      </c>
      <c r="K20" s="37">
        <f>'Escala Nacional de Salarios'!K20*0.96%+'Escala Nacional de Salarios'!K20</f>
        <v>666774.16639999999</v>
      </c>
      <c r="L20" s="37">
        <f>'Escala Nacional de Salarios'!L20*0.96%+'Escala Nacional de Salarios'!L20</f>
        <v>682690.51040000003</v>
      </c>
      <c r="M20" s="37">
        <f>'Escala Nacional de Salarios'!M20*0.96%+'Escala Nacional de Salarios'!M20</f>
        <v>696403.90720000002</v>
      </c>
      <c r="N20" s="37">
        <f>'Escala Nacional de Salarios'!N20*0.96%+'Escala Nacional de Salarios'!N20</f>
        <v>708315.16799999995</v>
      </c>
      <c r="O20" s="37">
        <f>'Escala Nacional de Salarios'!O20*0.96%+'Escala Nacional de Salarios'!O20</f>
        <v>717682.23679999996</v>
      </c>
      <c r="P20" s="37">
        <f>'Escala Nacional de Salarios'!P20*0.96%+'Escala Nacional de Salarios'!P20</f>
        <v>734052.90079999994</v>
      </c>
    </row>
    <row r="21" spans="1:16" x14ac:dyDescent="0.2">
      <c r="A21" s="42" t="s">
        <v>64</v>
      </c>
      <c r="B21" s="43" t="s">
        <v>65</v>
      </c>
      <c r="C21" s="37">
        <f>'Escala Nacional de Salarios'!C21*0.96%+'Escala Nacional de Salarios'!C21</f>
        <v>690410.9216</v>
      </c>
      <c r="D21" s="37">
        <f>'Escala Nacional de Salarios'!D21*0.96%+'Escala Nacional de Salarios'!D21</f>
        <v>704240.42240000004</v>
      </c>
      <c r="E21" s="37">
        <f>'Escala Nacional de Salarios'!E21*0.96%+'Escala Nacional de Salarios'!E21</f>
        <v>718736.25919999997</v>
      </c>
      <c r="F21" s="37">
        <f>'Escala Nacional de Salarios'!F21*0.96%+'Escala Nacional de Salarios'!F21</f>
        <v>728946.34400000004</v>
      </c>
      <c r="G21" s="37">
        <f>'Escala Nacional de Salarios'!G21*0.96%+'Escala Nacional de Salarios'!G21</f>
        <v>739996.41599999997</v>
      </c>
      <c r="H21" s="37">
        <f>'Escala Nacional de Salarios'!H21*0.96%+'Escala Nacional de Salarios'!H21</f>
        <v>749819.82400000002</v>
      </c>
      <c r="I21" s="37">
        <f>'Escala Nacional de Salarios'!I21*0.96%+'Escala Nacional de Salarios'!I21</f>
        <v>756844.62080000003</v>
      </c>
      <c r="J21" s="37">
        <f>'Escala Nacional de Salarios'!J21*0.96%+'Escala Nacional de Salarios'!J21</f>
        <v>762021.84959999996</v>
      </c>
      <c r="K21" s="37">
        <f>'Escala Nacional de Salarios'!K21*0.96%+'Escala Nacional de Salarios'!K21</f>
        <v>767749.31039999996</v>
      </c>
      <c r="L21" s="37">
        <f>'Escala Nacional de Salarios'!L21*0.96%+'Escala Nacional de Salarios'!L21</f>
        <v>783837.28639999998</v>
      </c>
      <c r="M21" s="37">
        <f>'Escala Nacional de Salarios'!M21*0.96%+'Escala Nacional de Salarios'!M21</f>
        <v>801330.62560000003</v>
      </c>
      <c r="N21" s="37">
        <f>'Escala Nacional de Salarios'!N21*0.96%+'Escala Nacional de Salarios'!N21</f>
        <v>816776.49600000004</v>
      </c>
      <c r="O21" s="37">
        <f>'Escala Nacional de Salarios'!O21*0.96%+'Escala Nacional de Salarios'!O21</f>
        <v>828503</v>
      </c>
      <c r="P21" s="37">
        <f>'Escala Nacional de Salarios'!P21*0.96%+'Escala Nacional de Salarios'!P21</f>
        <v>846703.05920000002</v>
      </c>
    </row>
    <row r="22" spans="1:16" x14ac:dyDescent="0.2">
      <c r="A22" s="42" t="s">
        <v>66</v>
      </c>
      <c r="B22" s="43" t="s">
        <v>67</v>
      </c>
      <c r="C22" s="37">
        <f>'Escala Nacional de Salarios'!C22*0.96%+'Escala Nacional de Salarios'!C22</f>
        <v>823111.73600000003</v>
      </c>
      <c r="D22" s="37">
        <f>'Escala Nacional de Salarios'!D22*0.96%+'Escala Nacional de Salarios'!D22</f>
        <v>840990.74239999999</v>
      </c>
      <c r="E22" s="37">
        <f>'Escala Nacional de Salarios'!E22*0.96%+'Escala Nacional de Salarios'!E22</f>
        <v>856875.78879999998</v>
      </c>
      <c r="F22" s="37">
        <f>'Escala Nacional de Salarios'!F22*0.96%+'Escala Nacional de Salarios'!F22</f>
        <v>865726.95200000005</v>
      </c>
      <c r="G22" s="37">
        <f>'Escala Nacional de Salarios'!G22*0.96%+'Escala Nacional de Salarios'!G22</f>
        <v>873458.46880000003</v>
      </c>
      <c r="H22" s="37">
        <f>'Escala Nacional de Salarios'!H22*0.96%+'Escala Nacional de Salarios'!H22</f>
        <v>880237.93279999995</v>
      </c>
      <c r="I22" s="37">
        <f>'Escala Nacional de Salarios'!I22*0.96%+'Escala Nacional de Salarios'!I22</f>
        <v>884927.52480000001</v>
      </c>
      <c r="J22" s="37">
        <f>'Escala Nacional de Salarios'!J22*0.96%+'Escala Nacional de Salarios'!J22</f>
        <v>887890.70079999999</v>
      </c>
      <c r="K22" s="37">
        <f>'Escala Nacional de Salarios'!K22*0.96%+'Escala Nacional de Salarios'!K22</f>
        <v>891279.92799999996</v>
      </c>
      <c r="L22" s="37">
        <f>'Escala Nacional de Salarios'!L22*0.96%+'Escala Nacional de Salarios'!L22</f>
        <v>904804.52960000001</v>
      </c>
      <c r="M22" s="37">
        <f>'Escala Nacional de Salarios'!M22*0.96%+'Escala Nacional de Salarios'!M22</f>
        <v>927409.47360000003</v>
      </c>
      <c r="N22" s="37">
        <f>'Escala Nacional de Salarios'!N22*0.96%+'Escala Nacional de Salarios'!N22</f>
        <v>947935.65119999996</v>
      </c>
      <c r="O22" s="37">
        <f>'Escala Nacional de Salarios'!O22*0.96%+'Escala Nacional de Salarios'!O22</f>
        <v>963636.95039999997</v>
      </c>
      <c r="P22" s="37">
        <f>'Escala Nacional de Salarios'!P22*0.96%+'Escala Nacional de Salarios'!P22</f>
        <v>982986.94400000002</v>
      </c>
    </row>
    <row r="23" spans="1:16" x14ac:dyDescent="0.2">
      <c r="A23" s="42" t="s">
        <v>68</v>
      </c>
      <c r="B23" s="43" t="s">
        <v>69</v>
      </c>
      <c r="C23" s="37">
        <f>'Escala Nacional de Salarios'!C23*0.96%+'Escala Nacional de Salarios'!C23</f>
        <v>994502.44160000002</v>
      </c>
      <c r="D23" s="37">
        <f>'Escala Nacional de Salarios'!D23*0.96%+'Escala Nacional de Salarios'!D23</f>
        <v>1018449.144</v>
      </c>
      <c r="E23" s="37">
        <f>'Escala Nacional de Salarios'!E23*0.96%+'Escala Nacional de Salarios'!E23</f>
        <v>1035012.6416</v>
      </c>
      <c r="F23" s="37">
        <f>'Escala Nacional de Salarios'!F23*0.96%+'Escala Nacional de Salarios'!F23</f>
        <v>1039781.992</v>
      </c>
      <c r="G23" s="37">
        <f>'Escala Nacional de Salarios'!G23*0.96%+'Escala Nacional de Salarios'!G23</f>
        <v>1040601.7872</v>
      </c>
      <c r="H23" s="37">
        <f>'Escala Nacional de Salarios'!H23*0.96%+'Escala Nacional de Salarios'!H23</f>
        <v>1041207.5472</v>
      </c>
      <c r="I23" s="37">
        <f>'Escala Nacional de Salarios'!I23*0.96%+'Escala Nacional de Salarios'!I23</f>
        <v>1041410.4767999999</v>
      </c>
      <c r="J23" s="37">
        <f>'Escala Nacional de Salarios'!J23*0.96%+'Escala Nacional de Salarios'!J23</f>
        <v>1042950.1168</v>
      </c>
      <c r="K23" s="37">
        <f>'Escala Nacional de Salarios'!K23*0.96%+'Escala Nacional de Salarios'!K23</f>
        <v>1044174.7616</v>
      </c>
      <c r="L23" s="37">
        <f>'Escala Nacional de Salarios'!L23*0.96%+'Escala Nacional de Salarios'!L23</f>
        <v>1046869.384</v>
      </c>
      <c r="M23" s="37">
        <f>'Escala Nacional de Salarios'!M23*0.96%+'Escala Nacional de Salarios'!M23</f>
        <v>1076354.7520000001</v>
      </c>
      <c r="N23" s="37">
        <f>'Escala Nacional de Salarios'!N23*0.96%+'Escala Nacional de Salarios'!N23</f>
        <v>1103998.6096000001</v>
      </c>
      <c r="O23" s="37">
        <f>'Escala Nacional de Salarios'!O23*0.96%+'Escala Nacional de Salarios'!O23</f>
        <v>1125915.0064000001</v>
      </c>
      <c r="P23" s="37">
        <f>'Escala Nacional de Salarios'!P23*0.96%+'Escala Nacional de Salarios'!P23</f>
        <v>1145461.872</v>
      </c>
    </row>
    <row r="24" spans="1:16" ht="15.75" thickBot="1" x14ac:dyDescent="0.25">
      <c r="A24" s="50" t="s">
        <v>70</v>
      </c>
      <c r="B24" s="51" t="s">
        <v>71</v>
      </c>
      <c r="C24" s="37">
        <f>'Escala Nacional de Salarios'!C24*0.96%+'Escala Nacional de Salarios'!C24</f>
        <v>1243127.5471999999</v>
      </c>
      <c r="D24" s="37">
        <f>'Escala Nacional de Salarios'!D24*0.96%+'Escala Nacional de Salarios'!D24</f>
        <v>1273062.1872</v>
      </c>
      <c r="E24" s="37">
        <f>'Escala Nacional de Salarios'!E24*0.96%+'Escala Nacional de Salarios'!E24</f>
        <v>1293765.0448</v>
      </c>
      <c r="F24" s="37">
        <f>'Escala Nacional de Salarios'!F24*0.96%+'Escala Nacional de Salarios'!F24</f>
        <v>1299727.7424000001</v>
      </c>
      <c r="G24" s="37">
        <f>'Escala Nacional de Salarios'!G24*0.96%+'Escala Nacional de Salarios'!G24</f>
        <v>1300750.4672000001</v>
      </c>
      <c r="H24" s="37">
        <f>'Escala Nacional de Salarios'!H24*0.96%+'Escala Nacional de Salarios'!H24</f>
        <v>1301506.6576</v>
      </c>
      <c r="I24" s="37">
        <f>'Escala Nacional de Salarios'!I24*0.96%+'Escala Nacional de Salarios'!I24</f>
        <v>1301764.1055999999</v>
      </c>
      <c r="J24" s="37">
        <f>'Escala Nacional de Salarios'!J24*0.96%+'Escala Nacional de Salarios'!J24</f>
        <v>1303689.4128</v>
      </c>
      <c r="K24" s="37">
        <f>'Escala Nacional de Salarios'!K24*0.96%+'Escala Nacional de Salarios'!K24</f>
        <v>1305218.9568</v>
      </c>
      <c r="L24" s="37">
        <f>'Escala Nacional de Salarios'!L24*0.96%+'Escala Nacional de Salarios'!L24</f>
        <v>1308586.9824000001</v>
      </c>
      <c r="M24" s="37">
        <f>'Escala Nacional de Salarios'!M24*0.96%+'Escala Nacional de Salarios'!M24</f>
        <v>1345441.4208</v>
      </c>
      <c r="N24" s="37">
        <f>'Escala Nacional de Salarios'!N24*0.96%+'Escala Nacional de Salarios'!N24</f>
        <v>1379997</v>
      </c>
      <c r="O24" s="37">
        <f>'Escala Nacional de Salarios'!O24*0.96%+'Escala Nacional de Salarios'!O24</f>
        <v>1407393.5056</v>
      </c>
      <c r="P24" s="37">
        <f>'Escala Nacional de Salarios'!P24*0.96%+'Escala Nacional de Salarios'!P24</f>
        <v>1431825.8256000001</v>
      </c>
    </row>
  </sheetData>
  <mergeCells count="8">
    <mergeCell ref="C6:F6"/>
    <mergeCell ref="G6:P6"/>
    <mergeCell ref="A3:P3"/>
    <mergeCell ref="C4:I4"/>
    <mergeCell ref="J4:P4"/>
    <mergeCell ref="C5:D5"/>
    <mergeCell ref="E5:K5"/>
    <mergeCell ref="L5:P5"/>
  </mergeCells>
  <printOptions horizontalCentered="1" verticalCentered="1"/>
  <pageMargins left="0.31496062992125984" right="0.31496062992125984" top="0.35433070866141736" bottom="0.35433070866141736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Programación No tocar</vt:lpstr>
      <vt:lpstr>Comparativa</vt:lpstr>
      <vt:lpstr>Escala Nacional de Salarios</vt:lpstr>
      <vt:lpstr>Escala 1 2020 </vt:lpstr>
      <vt:lpstr>Escala 2 2019</vt:lpstr>
      <vt:lpstr>Comparativa!Área_de_impresión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Chinchilla Diaz</dc:creator>
  <cp:lastModifiedBy>Portuguez Solano Luis Mario</cp:lastModifiedBy>
  <cp:lastPrinted>2018-08-17T14:21:32Z</cp:lastPrinted>
  <dcterms:created xsi:type="dcterms:W3CDTF">2017-08-08T15:20:38Z</dcterms:created>
  <dcterms:modified xsi:type="dcterms:W3CDTF">2020-08-04T22:15:25Z</dcterms:modified>
</cp:coreProperties>
</file>